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бюджет\"/>
    </mc:Choice>
  </mc:AlternateContent>
  <xr:revisionPtr revIDLastSave="0" documentId="8_{C1E4F182-B482-45CC-9426-4FDABB879ACD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(3)'!$E$60</definedName>
    <definedName name="_xlnm.Print_Titles" localSheetId="0">'Лист1  (3)'!$11:$11</definedName>
    <definedName name="_xlnm.Print_Area" localSheetId="0">'Лист1  (3)'!$A$1:$J$131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7" l="1"/>
  <c r="H116" i="7" l="1"/>
  <c r="H23" i="7"/>
  <c r="H38" i="7"/>
  <c r="H47" i="7"/>
  <c r="H90" i="7" l="1"/>
  <c r="I42" i="7"/>
  <c r="J42" i="7"/>
  <c r="H42" i="7"/>
  <c r="G42" i="7" s="1"/>
  <c r="G55" i="7"/>
  <c r="H22" i="7"/>
  <c r="G90" i="7"/>
  <c r="G53" i="7" l="1"/>
  <c r="J115" i="7" l="1"/>
  <c r="G47" i="7"/>
  <c r="H68" i="7"/>
  <c r="H14" i="7"/>
  <c r="G38" i="7"/>
  <c r="G39" i="7"/>
  <c r="G73" i="7"/>
  <c r="G74" i="7"/>
  <c r="G75" i="7"/>
  <c r="G76" i="7"/>
  <c r="J77" i="7"/>
  <c r="H34" i="7"/>
  <c r="G91" i="7"/>
  <c r="H56" i="7"/>
  <c r="G24" i="7"/>
  <c r="G88" i="7"/>
  <c r="G67" i="7"/>
  <c r="G49" i="7"/>
  <c r="G18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87" i="7"/>
  <c r="J23" i="7"/>
  <c r="J14" i="7" s="1"/>
  <c r="I14" i="7"/>
  <c r="G40" i="7"/>
  <c r="G89" i="7"/>
  <c r="G57" i="7"/>
  <c r="G32" i="7"/>
  <c r="G33" i="7"/>
  <c r="H25" i="7"/>
  <c r="G31" i="7"/>
  <c r="G52" i="7"/>
  <c r="I34" i="7"/>
  <c r="J34" i="7"/>
  <c r="G41" i="7"/>
  <c r="G22" i="7"/>
  <c r="G15" i="7"/>
  <c r="G19" i="7"/>
  <c r="G120" i="7"/>
  <c r="G16" i="7"/>
  <c r="G21" i="7"/>
  <c r="I68" i="7"/>
  <c r="J68" i="7"/>
  <c r="G65" i="7"/>
  <c r="J56" i="7"/>
  <c r="G30" i="7"/>
  <c r="G17" i="7"/>
  <c r="G60" i="7"/>
  <c r="I56" i="7"/>
  <c r="G20" i="7"/>
  <c r="G64" i="7"/>
  <c r="G51" i="7"/>
  <c r="G78" i="7"/>
  <c r="H117" i="7"/>
  <c r="G79" i="7"/>
  <c r="G45" i="7"/>
  <c r="G110" i="7"/>
  <c r="I25" i="7"/>
  <c r="J117" i="7"/>
  <c r="G37" i="7"/>
  <c r="G58" i="7"/>
  <c r="G86" i="7"/>
  <c r="J25" i="7"/>
  <c r="G27" i="7"/>
  <c r="G28" i="7"/>
  <c r="G29" i="7"/>
  <c r="G26" i="7"/>
  <c r="G72" i="7"/>
  <c r="G71" i="7"/>
  <c r="G70" i="7"/>
  <c r="G69" i="7"/>
  <c r="G121" i="7"/>
  <c r="G118" i="7"/>
  <c r="G119" i="7"/>
  <c r="G62" i="7"/>
  <c r="I61" i="7"/>
  <c r="J61" i="7"/>
  <c r="G63" i="7"/>
  <c r="G43" i="7"/>
  <c r="G35" i="7"/>
  <c r="G36" i="7"/>
  <c r="G44" i="7"/>
  <c r="G66" i="7"/>
  <c r="G46" i="7"/>
  <c r="G48" i="7"/>
  <c r="G54" i="7"/>
  <c r="G85" i="7"/>
  <c r="I115" i="7"/>
  <c r="H115" i="7"/>
  <c r="G81" i="7"/>
  <c r="G116" i="7"/>
  <c r="G114" i="7"/>
  <c r="G113" i="7"/>
  <c r="G111" i="7"/>
  <c r="G84" i="7"/>
  <c r="G83" i="7"/>
  <c r="G82" i="7"/>
  <c r="G112" i="7"/>
  <c r="G80" i="7"/>
  <c r="I117" i="7"/>
  <c r="I77" i="7"/>
  <c r="G59" i="7"/>
  <c r="G50" i="7"/>
  <c r="H61" i="7"/>
  <c r="H77" i="7"/>
  <c r="H122" i="7" l="1"/>
  <c r="G25" i="7"/>
  <c r="G34" i="7"/>
  <c r="G68" i="7"/>
  <c r="J122" i="7"/>
  <c r="G56" i="7"/>
  <c r="G117" i="7"/>
  <c r="G61" i="7"/>
  <c r="G115" i="7"/>
  <c r="G77" i="7"/>
  <c r="I122" i="7"/>
  <c r="G14" i="7"/>
  <c r="G23" i="7"/>
  <c r="G122" i="7" l="1"/>
</calcChain>
</file>

<file path=xl/sharedStrings.xml><?xml version="1.0" encoding="utf-8"?>
<sst xmlns="http://schemas.openxmlformats.org/spreadsheetml/2006/main" count="554" uniqueCount="335">
  <si>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</si>
  <si>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</si>
  <si>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</si>
  <si>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</si>
  <si>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</si>
  <si>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</si>
  <si>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</si>
  <si>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</si>
  <si>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</si>
  <si>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</si>
  <si>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</si>
  <si>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</si>
  <si>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</si>
  <si>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</si>
  <si>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</si>
  <si>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</si>
  <si>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</si>
  <si>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</si>
  <si>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</si>
  <si>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</si>
  <si>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</si>
  <si>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</si>
  <si>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</si>
  <si>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</si>
  <si>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</si>
  <si>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</si>
  <si>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</si>
  <si>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</si>
  <si>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</si>
  <si>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</si>
  <si>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</si>
  <si>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</si>
  <si>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</si>
  <si>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</si>
  <si>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</si>
  <si>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</si>
  <si>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</si>
  <si>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</si>
  <si>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</si>
  <si>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</si>
  <si>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</si>
  <si>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</si>
  <si>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</si>
  <si>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</si>
  <si>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</si>
  <si>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</si>
  <si>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</si>
  <si>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</si>
  <si>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</si>
  <si>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</si>
  <si>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</si>
  <si>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</si>
  <si>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</si>
  <si>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</si>
  <si>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</si>
  <si>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</si>
  <si>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</si>
  <si>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</si>
  <si>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</si>
  <si>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</si>
  <si>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</si>
  <si>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</si>
  <si>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</si>
  <si>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</si>
  <si>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</si>
  <si>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</si>
  <si>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</si>
  <si>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</si>
  <si>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</si>
  <si>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</si>
  <si>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</si>
  <si>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</si>
  <si>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</si>
  <si>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</si>
  <si>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</si>
  <si>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</si>
  <si>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</si>
  <si>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</si>
  <si>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</si>
  <si>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</si>
  <si>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</si>
  <si>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</si>
  <si>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</si>
  <si>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</si>
  <si>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</si>
  <si>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</si>
  <si>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</si>
  <si>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</si>
  <si>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</si>
  <si>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</si>
  <si>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</si>
  <si>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</si>
  <si>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</si>
  <si>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</si>
  <si>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</si>
  <si>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</si>
  <si>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</si>
  <si>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</si>
  <si>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</si>
  <si>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</si>
  <si>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</si>
  <si>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</si>
  <si>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</si>
  <si>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</si>
  <si>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</si>
  <si>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</si>
  <si>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</si>
  <si>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</si>
  <si>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</si>
  <si>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</si>
  <si>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</si>
  <si>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</si>
  <si>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</si>
  <si>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</si>
  <si>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</si>
  <si>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</si>
  <si>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</si>
  <si>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</si>
  <si>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</si>
  <si>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</si>
  <si>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</si>
  <si>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</si>
  <si>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</si>
  <si>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</si>
  <si>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</si>
  <si>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</si>
  <si>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</si>
  <si>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</si>
  <si>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</si>
  <si>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</si>
  <si>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</si>
  <si>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</si>
  <si>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</si>
  <si>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</si>
  <si>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</si>
  <si>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</si>
  <si>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</si>
  <si>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</si>
  <si>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</si>
  <si>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</si>
  <si>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</si>
  <si>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</si>
  <si>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</si>
  <si>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</si>
  <si>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</si>
  <si>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</si>
  <si>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</si>
  <si>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</si>
  <si>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</si>
  <si>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</si>
  <si>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</si>
  <si>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</si>
  <si>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</si>
  <si>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</si>
  <si>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</si>
  <si>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</si>
  <si>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</si>
  <si>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</si>
  <si>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</si>
  <si>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</si>
  <si>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</si>
  <si>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</si>
  <si>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</si>
  <si>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</si>
  <si>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</si>
  <si>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</si>
  <si>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</si>
  <si>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</si>
  <si>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</si>
  <si>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</si>
  <si>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</si>
  <si>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</si>
  <si>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</si>
  <si>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</si>
  <si>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</si>
  <si>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</si>
  <si>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</si>
  <si>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</si>
  <si>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</si>
  <si>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</si>
  <si>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</si>
  <si>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</si>
  <si>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</si>
  <si>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</si>
  <si>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</si>
  <si>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</si>
  <si>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</si>
  <si>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</si>
  <si>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</si>
  <si>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</si>
  <si>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</si>
  <si>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</si>
  <si>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</si>
  <si>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</si>
  <si>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</si>
  <si>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</si>
  <si>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</si>
  <si>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</si>
  <si>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</si>
  <si>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</si>
  <si>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</si>
  <si>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</si>
  <si>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</si>
  <si>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</si>
  <si>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</si>
  <si>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</si>
  <si>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</si>
  <si>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</si>
  <si>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</si>
  <si>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</si>
  <si>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</si>
  <si>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</si>
  <si>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</si>
  <si>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</si>
  <si>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</si>
  <si>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</si>
  <si>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</si>
  <si>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</si>
  <si>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</si>
  <si>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</si>
  <si>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</si>
  <si>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</si>
  <si>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</si>
  <si>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</si>
  <si>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</si>
  <si>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</si>
  <si>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</si>
  <si>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</si>
  <si>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</si>
  <si>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</si>
  <si>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</si>
  <si>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</si>
  <si>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</si>
  <si>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</si>
  <si>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</si>
  <si>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</si>
  <si>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</si>
  <si>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</si>
  <si>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</si>
  <si>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</si>
  <si>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</si>
  <si>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</si>
  <si>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</si>
  <si>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</si>
  <si>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</si>
  <si>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</si>
  <si>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</si>
  <si>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</si>
  <si>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</si>
  <si>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</si>
  <si>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</si>
  <si>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</si>
  <si>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</si>
  <si>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</si>
  <si>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</si>
  <si>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</si>
  <si>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</si>
  <si>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</si>
  <si>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</si>
  <si>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</si>
  <si>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</si>
  <si>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</si>
  <si>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</si>
  <si>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</si>
  <si>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</si>
  <si>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</si>
  <si>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</si>
  <si>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</si>
  <si>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</si>
  <si>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</si>
  <si>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</si>
  <si>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</si>
  <si>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</si>
  <si>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</si>
  <si>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</si>
  <si>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</si>
  <si>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</si>
  <si>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</si>
  <si>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</si>
  <si>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</si>
  <si>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</si>
  <si>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</si>
  <si>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</si>
  <si>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</si>
  <si>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</si>
  <si>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</si>
  <si>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</si>
  <si>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</si>
  <si>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</si>
  <si>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</si>
  <si>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</si>
  <si>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</si>
  <si>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</si>
  <si>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</si>
  <si>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</si>
  <si>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</si>
  <si>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</si>
  <si>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</si>
  <si>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</si>
  <si>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</si>
  <si>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</si>
  <si>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</si>
  <si>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</si>
  <si>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</si>
  <si>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</si>
  <si>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</si>
  <si>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</si>
  <si>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</si>
  <si>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</si>
  <si>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</si>
  <si>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</si>
  <si>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</si>
  <si>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</si>
  <si>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</si>
  <si>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</si>
  <si>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</si>
  <si>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</si>
  <si>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</si>
  <si>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</si>
  <si>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</si>
  <si>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</si>
  <si>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</si>
  <si>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</si>
  <si>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</si>
  <si>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</si>
  <si>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 xml:space="preserve">до рішення        сесії Мелітопольської міської ради Запорізької області            скликання   від                     № </t>
  </si>
  <si>
    <t>Інші заходи та заклади у сфері соціального захисту і соціального забезпечення</t>
  </si>
  <si>
    <t>0818110</t>
  </si>
  <si>
    <t>Ірина РУДАКОВА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</si>
  <si>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</si>
  <si>
    <t xml:space="preserve">30.01.2026 № 1/1   </t>
  </si>
  <si>
    <t>30.01.2026 № 1/2</t>
  </si>
  <si>
    <t>30.01.2026 №1/3</t>
  </si>
  <si>
    <t xml:space="preserve">30.01.2026 № 1/1    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</si>
  <si>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рік»у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</si>
</sst>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" fontId="5" fillId="2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2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zoomScaleNormal="100" zoomScaleSheetLayoutView="25" workbookViewId="0">
      <selection activeCell="D5" sqref="D5"/>
    </sheetView>
  </sheetViews>
  <sheetFormatPr defaultColWidth="9.109375" defaultRowHeight="13.2" x14ac:dyDescent="0.25"/>
  <cols>
    <col min="1" max="1" width="15.33203125" style="50" customWidth="1"/>
    <col min="2" max="2" width="15.44140625" style="19" customWidth="1"/>
    <col min="3" max="3" width="15.6640625" style="19" customWidth="1"/>
    <col min="4" max="4" width="65.44140625" style="19" customWidth="1"/>
    <col min="5" max="5" width="80.5546875" style="33" customWidth="1"/>
    <col min="6" max="6" width="24.6640625" style="20" customWidth="1"/>
    <col min="7" max="7" width="19.5546875" style="20" customWidth="1"/>
    <col min="8" max="8" width="26.44140625" style="19" customWidth="1"/>
    <col min="9" max="9" width="20.109375" style="19" customWidth="1"/>
    <col min="10" max="10" width="20.88671875" style="19" customWidth="1"/>
    <col min="11" max="13" width="9.109375" style="20"/>
    <col min="14" max="16384" width="9.109375" style="19"/>
  </cols>
  <sheetData>
    <row r="1" spans="1:13" ht="15.6" x14ac:dyDescent="0.3">
      <c r="H1" s="1" t="s">
        <v>0</v>
      </c>
      <c r="I1" s="1"/>
      <c r="J1" s="1"/>
    </row>
    <row r="2" spans="1:13" ht="54.75" customHeight="1" x14ac:dyDescent="0.3">
      <c r="H2" s="118" t="s">
        <v>325</v>
      </c>
      <c r="I2" s="118"/>
      <c r="J2" s="118"/>
    </row>
    <row r="3" spans="1:13" ht="15.6" x14ac:dyDescent="0.3">
      <c r="H3" s="1"/>
      <c r="I3" s="1"/>
      <c r="J3" s="1"/>
    </row>
    <row r="4" spans="1:13" ht="15.75" customHeight="1" x14ac:dyDescent="0.3">
      <c r="H4" s="2"/>
      <c r="I4" s="2"/>
      <c r="J4" s="2"/>
    </row>
    <row r="5" spans="1:13" ht="15.6" x14ac:dyDescent="0.3">
      <c r="H5" s="2"/>
      <c r="I5" s="2"/>
      <c r="J5" s="2"/>
    </row>
    <row r="6" spans="1:13" ht="17.399999999999999" x14ac:dyDescent="0.3">
      <c r="A6" s="119" t="s">
        <v>44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3" ht="17.399999999999999" x14ac:dyDescent="0.3">
      <c r="A7" s="119" t="s">
        <v>274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3" ht="17.399999999999999" x14ac:dyDescent="0.3">
      <c r="A8" s="51" t="s">
        <v>241</v>
      </c>
      <c r="B8" s="3"/>
      <c r="C8" s="3"/>
      <c r="D8" s="3"/>
      <c r="E8" s="34"/>
      <c r="F8" s="3"/>
      <c r="G8" s="3"/>
      <c r="H8" s="3"/>
      <c r="I8" s="3"/>
      <c r="J8" s="3"/>
    </row>
    <row r="9" spans="1:13" ht="18" x14ac:dyDescent="0.35">
      <c r="A9" s="52" t="s">
        <v>72</v>
      </c>
      <c r="B9" s="3"/>
      <c r="C9" s="3"/>
      <c r="D9" s="3"/>
      <c r="E9" s="34"/>
      <c r="F9" s="3"/>
      <c r="G9" s="3"/>
      <c r="H9" s="3"/>
      <c r="I9" s="3"/>
      <c r="J9" s="3"/>
    </row>
    <row r="10" spans="1:13" ht="18" x14ac:dyDescent="0.35">
      <c r="B10" s="4"/>
      <c r="C10" s="4"/>
      <c r="D10" s="4"/>
      <c r="E10" s="35"/>
      <c r="F10" s="21"/>
      <c r="G10" s="21"/>
      <c r="H10" s="4"/>
      <c r="I10" s="4"/>
      <c r="J10" s="22" t="s">
        <v>71</v>
      </c>
    </row>
    <row r="11" spans="1:13" ht="111" customHeight="1" x14ac:dyDescent="0.25">
      <c r="A11" s="120" t="s">
        <v>271</v>
      </c>
      <c r="B11" s="121" t="s">
        <v>272</v>
      </c>
      <c r="C11" s="100" t="s">
        <v>47</v>
      </c>
      <c r="D11" s="100" t="s">
        <v>273</v>
      </c>
      <c r="E11" s="103" t="s">
        <v>48</v>
      </c>
      <c r="F11" s="100" t="s">
        <v>73</v>
      </c>
      <c r="G11" s="100" t="s">
        <v>49</v>
      </c>
      <c r="H11" s="100" t="s">
        <v>1</v>
      </c>
      <c r="I11" s="100" t="s">
        <v>2</v>
      </c>
      <c r="J11" s="100"/>
    </row>
    <row r="12" spans="1:13" ht="27.6" x14ac:dyDescent="0.25">
      <c r="A12" s="120"/>
      <c r="B12" s="121"/>
      <c r="C12" s="100"/>
      <c r="D12" s="100"/>
      <c r="E12" s="103"/>
      <c r="F12" s="100"/>
      <c r="G12" s="100"/>
      <c r="H12" s="100"/>
      <c r="I12" s="23" t="s">
        <v>50</v>
      </c>
      <c r="J12" s="23" t="s">
        <v>51</v>
      </c>
    </row>
    <row r="13" spans="1:13" ht="18.75" customHeight="1" x14ac:dyDescent="0.3">
      <c r="A13" s="53" t="s">
        <v>45</v>
      </c>
      <c r="B13" s="54">
        <v>2</v>
      </c>
      <c r="C13" s="44">
        <v>3</v>
      </c>
      <c r="D13" s="44">
        <v>4</v>
      </c>
      <c r="E13" s="47">
        <v>5</v>
      </c>
      <c r="F13" s="44">
        <v>6</v>
      </c>
      <c r="G13" s="44">
        <v>7</v>
      </c>
      <c r="H13" s="44">
        <v>8</v>
      </c>
      <c r="I13" s="23">
        <v>9</v>
      </c>
      <c r="J13" s="23">
        <v>10</v>
      </c>
    </row>
    <row r="14" spans="1:13" s="33" customFormat="1" ht="44.4" customHeight="1" x14ac:dyDescent="0.25">
      <c r="A14" s="55" t="s">
        <v>19</v>
      </c>
      <c r="B14" s="56"/>
      <c r="C14" s="56"/>
      <c r="D14" s="57" t="s">
        <v>3</v>
      </c>
      <c r="E14" s="29"/>
      <c r="F14" s="46"/>
      <c r="G14" s="14">
        <f>H14+I14</f>
        <v>22146424</v>
      </c>
      <c r="H14" s="5">
        <f>SUM(H15:H24)</f>
        <v>22146424</v>
      </c>
      <c r="I14" s="5">
        <f>SUM(I16:I24)</f>
        <v>0</v>
      </c>
      <c r="J14" s="5">
        <f>SUM(J16:J24)</f>
        <v>0</v>
      </c>
      <c r="K14" s="58"/>
      <c r="L14" s="58"/>
      <c r="M14" s="58"/>
    </row>
    <row r="15" spans="1:13" ht="54" x14ac:dyDescent="0.25">
      <c r="A15" s="40" t="s">
        <v>233</v>
      </c>
      <c r="B15" s="41" t="s">
        <v>98</v>
      </c>
      <c r="C15" s="41" t="s">
        <v>4</v>
      </c>
      <c r="D15" s="42" t="s">
        <v>326</v>
      </c>
      <c r="E15" s="29" t="s">
        <v>296</v>
      </c>
      <c r="F15" s="43" t="s">
        <v>303</v>
      </c>
      <c r="G15" s="24">
        <f>H15+I15</f>
        <v>150000</v>
      </c>
      <c r="H15" s="6">
        <v>150000</v>
      </c>
      <c r="I15" s="6"/>
      <c r="J15" s="6"/>
    </row>
    <row r="16" spans="1:13" ht="36" hidden="1" x14ac:dyDescent="0.25">
      <c r="A16" s="40" t="s">
        <v>224</v>
      </c>
      <c r="B16" s="41" t="s">
        <v>225</v>
      </c>
      <c r="C16" s="41" t="s">
        <v>226</v>
      </c>
      <c r="D16" s="59" t="s">
        <v>227</v>
      </c>
      <c r="E16" s="29" t="s">
        <v>223</v>
      </c>
      <c r="F16" s="60"/>
      <c r="G16" s="24">
        <f t="shared" ref="G16:G24" si="0">H16+I16</f>
        <v>0</v>
      </c>
      <c r="H16" s="6">
        <v>0</v>
      </c>
      <c r="I16" s="6"/>
      <c r="J16" s="6"/>
    </row>
    <row r="17" spans="1:10" ht="56.25" hidden="1" customHeight="1" x14ac:dyDescent="0.25">
      <c r="A17" s="40" t="s">
        <v>232</v>
      </c>
      <c r="B17" s="41" t="s">
        <v>235</v>
      </c>
      <c r="C17" s="41" t="s">
        <v>236</v>
      </c>
      <c r="D17" s="42" t="s">
        <v>234</v>
      </c>
      <c r="E17" s="29" t="s">
        <v>245</v>
      </c>
      <c r="F17" s="43"/>
      <c r="G17" s="24">
        <f>H17+I17</f>
        <v>0</v>
      </c>
      <c r="H17" s="6"/>
      <c r="I17" s="25"/>
      <c r="J17" s="25"/>
    </row>
    <row r="18" spans="1:10" ht="44.4" customHeight="1" x14ac:dyDescent="0.25">
      <c r="A18" s="40" t="s">
        <v>125</v>
      </c>
      <c r="B18" s="41" t="s">
        <v>126</v>
      </c>
      <c r="C18" s="41" t="s">
        <v>7</v>
      </c>
      <c r="D18" s="42" t="s">
        <v>127</v>
      </c>
      <c r="E18" s="29" t="s">
        <v>297</v>
      </c>
      <c r="F18" s="43" t="s">
        <v>300</v>
      </c>
      <c r="G18" s="24">
        <f t="shared" si="0"/>
        <v>263124</v>
      </c>
      <c r="H18" s="6">
        <v>263124</v>
      </c>
      <c r="I18" s="6"/>
      <c r="J18" s="6"/>
    </row>
    <row r="19" spans="1:10" ht="66" customHeight="1" x14ac:dyDescent="0.25">
      <c r="A19" s="40" t="s">
        <v>21</v>
      </c>
      <c r="B19" s="41" t="s">
        <v>22</v>
      </c>
      <c r="C19" s="41" t="s">
        <v>7</v>
      </c>
      <c r="D19" s="42" t="s">
        <v>23</v>
      </c>
      <c r="E19" s="29" t="s">
        <v>278</v>
      </c>
      <c r="F19" s="43" t="s">
        <v>305</v>
      </c>
      <c r="G19" s="24">
        <f t="shared" si="0"/>
        <v>6573300</v>
      </c>
      <c r="H19" s="7">
        <v>6573300</v>
      </c>
      <c r="I19" s="25"/>
      <c r="J19" s="25"/>
    </row>
    <row r="20" spans="1:10" ht="54" x14ac:dyDescent="0.25">
      <c r="A20" s="40" t="s">
        <v>21</v>
      </c>
      <c r="B20" s="41" t="s">
        <v>22</v>
      </c>
      <c r="C20" s="41" t="s">
        <v>7</v>
      </c>
      <c r="D20" s="42" t="s">
        <v>23</v>
      </c>
      <c r="E20" s="29" t="s">
        <v>287</v>
      </c>
      <c r="F20" s="43" t="s">
        <v>304</v>
      </c>
      <c r="G20" s="24">
        <f>H20+I20</f>
        <v>150000</v>
      </c>
      <c r="H20" s="7">
        <v>150000</v>
      </c>
      <c r="I20" s="6"/>
      <c r="J20" s="6"/>
    </row>
    <row r="21" spans="1:10" ht="36" x14ac:dyDescent="0.25">
      <c r="A21" s="40" t="s">
        <v>21</v>
      </c>
      <c r="B21" s="41" t="s">
        <v>22</v>
      </c>
      <c r="C21" s="41" t="s">
        <v>7</v>
      </c>
      <c r="D21" s="42" t="s">
        <v>23</v>
      </c>
      <c r="E21" s="29" t="s">
        <v>277</v>
      </c>
      <c r="F21" s="43" t="s">
        <v>301</v>
      </c>
      <c r="G21" s="24">
        <f t="shared" si="0"/>
        <v>10000</v>
      </c>
      <c r="H21" s="7">
        <v>10000</v>
      </c>
      <c r="I21" s="6"/>
      <c r="J21" s="6"/>
    </row>
    <row r="22" spans="1:10" ht="54" x14ac:dyDescent="0.25">
      <c r="A22" s="40" t="s">
        <v>151</v>
      </c>
      <c r="B22" s="41" t="s">
        <v>152</v>
      </c>
      <c r="C22" s="41" t="s">
        <v>153</v>
      </c>
      <c r="D22" s="42" t="s">
        <v>154</v>
      </c>
      <c r="E22" s="29" t="s">
        <v>329</v>
      </c>
      <c r="F22" s="43" t="s">
        <v>333</v>
      </c>
      <c r="G22" s="24">
        <f t="shared" si="0"/>
        <v>1800000</v>
      </c>
      <c r="H22" s="7">
        <f>2000000-200000</f>
        <v>1800000</v>
      </c>
      <c r="I22" s="6"/>
      <c r="J22" s="6"/>
    </row>
    <row r="23" spans="1:10" ht="69" customHeight="1" x14ac:dyDescent="0.25">
      <c r="A23" s="40" t="s">
        <v>228</v>
      </c>
      <c r="B23" s="41" t="s">
        <v>229</v>
      </c>
      <c r="C23" s="41" t="s">
        <v>231</v>
      </c>
      <c r="D23" s="42" t="s">
        <v>230</v>
      </c>
      <c r="E23" s="29" t="s">
        <v>276</v>
      </c>
      <c r="F23" s="43" t="s">
        <v>302</v>
      </c>
      <c r="G23" s="24">
        <f>H23+I23</f>
        <v>6500000</v>
      </c>
      <c r="H23" s="7">
        <f>28800000-300000-22000000</f>
        <v>6500000</v>
      </c>
      <c r="I23" s="6">
        <v>0</v>
      </c>
      <c r="J23" s="6">
        <f>I23</f>
        <v>0</v>
      </c>
    </row>
    <row r="24" spans="1:10" ht="54" x14ac:dyDescent="0.25">
      <c r="A24" s="40" t="s">
        <v>84</v>
      </c>
      <c r="B24" s="41" t="s">
        <v>85</v>
      </c>
      <c r="C24" s="41" t="s">
        <v>6</v>
      </c>
      <c r="D24" s="59" t="s">
        <v>256</v>
      </c>
      <c r="E24" s="29" t="s">
        <v>279</v>
      </c>
      <c r="F24" s="43" t="s">
        <v>306</v>
      </c>
      <c r="G24" s="24">
        <f t="shared" si="0"/>
        <v>6700000</v>
      </c>
      <c r="H24" s="7">
        <v>6700000</v>
      </c>
      <c r="I24" s="6"/>
      <c r="J24" s="6"/>
    </row>
    <row r="25" spans="1:10" ht="49.5" customHeight="1" x14ac:dyDescent="0.25">
      <c r="A25" s="61" t="s">
        <v>156</v>
      </c>
      <c r="B25" s="62"/>
      <c r="C25" s="62"/>
      <c r="D25" s="57" t="s">
        <v>155</v>
      </c>
      <c r="E25" s="29"/>
      <c r="F25" s="43"/>
      <c r="G25" s="12">
        <f>H25+I25</f>
        <v>2460000</v>
      </c>
      <c r="H25" s="5">
        <f>SUM(H26:H33)</f>
        <v>2460000</v>
      </c>
      <c r="I25" s="8">
        <f>SUM(I26:I33)</f>
        <v>0</v>
      </c>
      <c r="J25" s="8">
        <f>SUM(J26:J33)</f>
        <v>0</v>
      </c>
    </row>
    <row r="26" spans="1:10" ht="61.5" hidden="1" customHeight="1" x14ac:dyDescent="0.25">
      <c r="A26" s="40" t="s">
        <v>194</v>
      </c>
      <c r="B26" s="41" t="s">
        <v>162</v>
      </c>
      <c r="C26" s="41" t="s">
        <v>163</v>
      </c>
      <c r="D26" s="59" t="s">
        <v>164</v>
      </c>
      <c r="E26" s="101" t="s">
        <v>159</v>
      </c>
      <c r="F26" s="43" t="s">
        <v>298</v>
      </c>
      <c r="G26" s="13">
        <f t="shared" ref="G26:G45" si="1">H26+I26</f>
        <v>0</v>
      </c>
      <c r="H26" s="6"/>
      <c r="I26" s="6"/>
      <c r="J26" s="6"/>
    </row>
    <row r="27" spans="1:10" ht="51.75" hidden="1" customHeight="1" x14ac:dyDescent="0.25">
      <c r="A27" s="40" t="s">
        <v>195</v>
      </c>
      <c r="B27" s="63" t="s">
        <v>105</v>
      </c>
      <c r="C27" s="63" t="s">
        <v>106</v>
      </c>
      <c r="D27" s="59" t="s">
        <v>107</v>
      </c>
      <c r="E27" s="101"/>
      <c r="F27" s="43" t="s">
        <v>298</v>
      </c>
      <c r="G27" s="13">
        <f t="shared" si="1"/>
        <v>0</v>
      </c>
      <c r="H27" s="6"/>
      <c r="I27" s="6"/>
      <c r="J27" s="6"/>
    </row>
    <row r="28" spans="1:10" ht="51.75" hidden="1" customHeight="1" x14ac:dyDescent="0.25">
      <c r="A28" s="40" t="s">
        <v>196</v>
      </c>
      <c r="B28" s="63" t="s">
        <v>79</v>
      </c>
      <c r="C28" s="63" t="s">
        <v>12</v>
      </c>
      <c r="D28" s="59" t="s">
        <v>80</v>
      </c>
      <c r="E28" s="101"/>
      <c r="F28" s="43" t="s">
        <v>298</v>
      </c>
      <c r="G28" s="13">
        <f t="shared" si="1"/>
        <v>0</v>
      </c>
      <c r="H28" s="6"/>
      <c r="I28" s="6"/>
      <c r="J28" s="6"/>
    </row>
    <row r="29" spans="1:10" ht="49.5" hidden="1" customHeight="1" x14ac:dyDescent="0.25">
      <c r="A29" s="40" t="s">
        <v>197</v>
      </c>
      <c r="B29" s="63" t="s">
        <v>198</v>
      </c>
      <c r="C29" s="63" t="s">
        <v>199</v>
      </c>
      <c r="D29" s="59" t="s">
        <v>200</v>
      </c>
      <c r="E29" s="101"/>
      <c r="F29" s="43" t="s">
        <v>298</v>
      </c>
      <c r="G29" s="13">
        <f t="shared" si="1"/>
        <v>0</v>
      </c>
      <c r="H29" s="6"/>
      <c r="I29" s="6"/>
      <c r="J29" s="6"/>
    </row>
    <row r="30" spans="1:10" ht="49.5" hidden="1" customHeight="1" x14ac:dyDescent="0.25">
      <c r="A30" s="40" t="s">
        <v>208</v>
      </c>
      <c r="B30" s="63" t="s">
        <v>210</v>
      </c>
      <c r="C30" s="63" t="s">
        <v>199</v>
      </c>
      <c r="D30" s="59" t="s">
        <v>209</v>
      </c>
      <c r="E30" s="30" t="s">
        <v>242</v>
      </c>
      <c r="F30" s="43" t="s">
        <v>298</v>
      </c>
      <c r="G30" s="13">
        <f t="shared" si="1"/>
        <v>0</v>
      </c>
      <c r="H30" s="6">
        <v>0</v>
      </c>
      <c r="I30" s="6"/>
      <c r="J30" s="6"/>
    </row>
    <row r="31" spans="1:10" ht="54" x14ac:dyDescent="0.25">
      <c r="A31" s="40" t="s">
        <v>208</v>
      </c>
      <c r="B31" s="41" t="s">
        <v>210</v>
      </c>
      <c r="C31" s="41" t="s">
        <v>199</v>
      </c>
      <c r="D31" s="64" t="s">
        <v>209</v>
      </c>
      <c r="E31" s="29" t="s">
        <v>281</v>
      </c>
      <c r="F31" s="43" t="s">
        <v>318</v>
      </c>
      <c r="G31" s="13">
        <f t="shared" si="1"/>
        <v>10000</v>
      </c>
      <c r="H31" s="6">
        <v>10000</v>
      </c>
      <c r="I31" s="25"/>
      <c r="J31" s="25"/>
    </row>
    <row r="32" spans="1:10" ht="49.5" customHeight="1" x14ac:dyDescent="0.25">
      <c r="A32" s="40" t="s">
        <v>208</v>
      </c>
      <c r="B32" s="63" t="s">
        <v>210</v>
      </c>
      <c r="C32" s="63" t="s">
        <v>199</v>
      </c>
      <c r="D32" s="59" t="s">
        <v>209</v>
      </c>
      <c r="E32" s="30" t="s">
        <v>282</v>
      </c>
      <c r="F32" s="43" t="s">
        <v>319</v>
      </c>
      <c r="G32" s="13">
        <f t="shared" si="1"/>
        <v>460000</v>
      </c>
      <c r="H32" s="6">
        <v>460000</v>
      </c>
      <c r="I32" s="6"/>
      <c r="J32" s="6"/>
    </row>
    <row r="33" spans="1:13" ht="49.5" customHeight="1" x14ac:dyDescent="0.25">
      <c r="A33" s="40" t="s">
        <v>208</v>
      </c>
      <c r="B33" s="63" t="s">
        <v>210</v>
      </c>
      <c r="C33" s="63" t="s">
        <v>199</v>
      </c>
      <c r="D33" s="59" t="s">
        <v>209</v>
      </c>
      <c r="E33" s="30" t="s">
        <v>283</v>
      </c>
      <c r="F33" s="43" t="s">
        <v>320</v>
      </c>
      <c r="G33" s="13">
        <f t="shared" si="1"/>
        <v>1990000</v>
      </c>
      <c r="H33" s="6">
        <v>1990000</v>
      </c>
      <c r="I33" s="6"/>
      <c r="J33" s="6"/>
    </row>
    <row r="34" spans="1:13" ht="64.5" customHeight="1" x14ac:dyDescent="0.25">
      <c r="A34" s="61" t="s">
        <v>158</v>
      </c>
      <c r="B34" s="62"/>
      <c r="C34" s="62"/>
      <c r="D34" s="57" t="s">
        <v>157</v>
      </c>
      <c r="E34" s="29"/>
      <c r="F34" s="43"/>
      <c r="G34" s="12">
        <f>H34+I34</f>
        <v>3700000</v>
      </c>
      <c r="H34" s="8">
        <f>SUM(H35:H41)</f>
        <v>3700000</v>
      </c>
      <c r="I34" s="8">
        <f>SUM(I35:I41)</f>
        <v>0</v>
      </c>
      <c r="J34" s="8">
        <f>SUM(J35:J41)</f>
        <v>0</v>
      </c>
    </row>
    <row r="35" spans="1:13" ht="36" hidden="1" x14ac:dyDescent="0.25">
      <c r="A35" s="40" t="s">
        <v>160</v>
      </c>
      <c r="B35" s="41" t="s">
        <v>17</v>
      </c>
      <c r="C35" s="41" t="s">
        <v>13</v>
      </c>
      <c r="D35" s="59" t="s">
        <v>18</v>
      </c>
      <c r="E35" s="101" t="s">
        <v>159</v>
      </c>
      <c r="F35" s="102"/>
      <c r="G35" s="13">
        <f t="shared" si="1"/>
        <v>0</v>
      </c>
      <c r="H35" s="6"/>
      <c r="I35" s="6"/>
      <c r="J35" s="6"/>
    </row>
    <row r="36" spans="1:13" ht="57" hidden="1" customHeight="1" x14ac:dyDescent="0.25">
      <c r="A36" s="40" t="s">
        <v>161</v>
      </c>
      <c r="B36" s="41" t="s">
        <v>40</v>
      </c>
      <c r="C36" s="41" t="s">
        <v>41</v>
      </c>
      <c r="D36" s="59" t="s">
        <v>42</v>
      </c>
      <c r="E36" s="101"/>
      <c r="F36" s="102"/>
      <c r="G36" s="13">
        <f t="shared" si="1"/>
        <v>0</v>
      </c>
      <c r="H36" s="6"/>
      <c r="I36" s="6"/>
      <c r="J36" s="6"/>
    </row>
    <row r="37" spans="1:13" ht="54" hidden="1" x14ac:dyDescent="0.25">
      <c r="A37" s="40" t="s">
        <v>203</v>
      </c>
      <c r="B37" s="41" t="s">
        <v>204</v>
      </c>
      <c r="C37" s="41" t="s">
        <v>205</v>
      </c>
      <c r="D37" s="66" t="s">
        <v>206</v>
      </c>
      <c r="E37" s="30" t="s">
        <v>258</v>
      </c>
      <c r="F37" s="43"/>
      <c r="G37" s="13">
        <f t="shared" si="1"/>
        <v>0</v>
      </c>
      <c r="H37" s="6">
        <v>0</v>
      </c>
      <c r="I37" s="6"/>
      <c r="J37" s="6"/>
    </row>
    <row r="38" spans="1:13" ht="72" x14ac:dyDescent="0.25">
      <c r="A38" s="40" t="s">
        <v>203</v>
      </c>
      <c r="B38" s="41" t="s">
        <v>204</v>
      </c>
      <c r="C38" s="41" t="s">
        <v>205</v>
      </c>
      <c r="D38" s="66" t="s">
        <v>206</v>
      </c>
      <c r="E38" s="30" t="s">
        <v>334</v>
      </c>
      <c r="F38" s="43" t="s">
        <v>331</v>
      </c>
      <c r="G38" s="24">
        <f t="shared" si="1"/>
        <v>3000000</v>
      </c>
      <c r="H38" s="7">
        <f>1500000+1500000</f>
        <v>3000000</v>
      </c>
      <c r="I38" s="6"/>
      <c r="J38" s="6"/>
    </row>
    <row r="39" spans="1:13" ht="90" hidden="1" x14ac:dyDescent="0.25">
      <c r="A39" s="40" t="s">
        <v>203</v>
      </c>
      <c r="B39" s="41" t="s">
        <v>204</v>
      </c>
      <c r="C39" s="41" t="s">
        <v>205</v>
      </c>
      <c r="D39" s="66" t="s">
        <v>206</v>
      </c>
      <c r="E39" s="30" t="s">
        <v>262</v>
      </c>
      <c r="F39" s="43" t="s">
        <v>298</v>
      </c>
      <c r="G39" s="24">
        <f t="shared" si="1"/>
        <v>0</v>
      </c>
      <c r="H39" s="7">
        <v>0</v>
      </c>
      <c r="I39" s="6"/>
      <c r="J39" s="6"/>
    </row>
    <row r="40" spans="1:13" ht="54" x14ac:dyDescent="0.25">
      <c r="A40" s="40" t="s">
        <v>203</v>
      </c>
      <c r="B40" s="41" t="s">
        <v>204</v>
      </c>
      <c r="C40" s="41" t="s">
        <v>205</v>
      </c>
      <c r="D40" s="67" t="s">
        <v>206</v>
      </c>
      <c r="E40" s="30" t="s">
        <v>275</v>
      </c>
      <c r="F40" s="43" t="s">
        <v>310</v>
      </c>
      <c r="G40" s="24">
        <f t="shared" si="1"/>
        <v>700000</v>
      </c>
      <c r="H40" s="7">
        <v>700000</v>
      </c>
      <c r="I40" s="6"/>
      <c r="J40" s="6"/>
    </row>
    <row r="41" spans="1:13" s="33" customFormat="1" ht="81" hidden="1" customHeight="1" x14ac:dyDescent="0.25">
      <c r="A41" s="68" t="s">
        <v>203</v>
      </c>
      <c r="B41" s="69" t="s">
        <v>204</v>
      </c>
      <c r="C41" s="69" t="s">
        <v>205</v>
      </c>
      <c r="D41" s="67" t="s">
        <v>206</v>
      </c>
      <c r="E41" s="30" t="s">
        <v>257</v>
      </c>
      <c r="F41" s="70"/>
      <c r="G41" s="24">
        <f t="shared" si="1"/>
        <v>0</v>
      </c>
      <c r="H41" s="7">
        <v>0</v>
      </c>
      <c r="I41" s="7"/>
      <c r="J41" s="7"/>
      <c r="K41" s="58"/>
      <c r="L41" s="58"/>
      <c r="M41" s="58"/>
    </row>
    <row r="42" spans="1:13" ht="34.799999999999997" x14ac:dyDescent="0.25">
      <c r="A42" s="61" t="s">
        <v>20</v>
      </c>
      <c r="B42" s="71"/>
      <c r="C42" s="71"/>
      <c r="D42" s="57" t="s">
        <v>9</v>
      </c>
      <c r="E42" s="31"/>
      <c r="F42" s="31"/>
      <c r="G42" s="12">
        <f>H42+I42</f>
        <v>62608000</v>
      </c>
      <c r="H42" s="8">
        <f>H49+H44+H51+H47+H54+H46+H48+H43+H45+H50+H52+H53+H55</f>
        <v>62608000</v>
      </c>
      <c r="I42" s="8">
        <f t="shared" ref="I42:J42" si="2">I49+I44+I51+I47+I54+I46+I48+I43+I45+I50+I52+I53+I55</f>
        <v>0</v>
      </c>
      <c r="J42" s="8">
        <f t="shared" si="2"/>
        <v>0</v>
      </c>
    </row>
    <row r="43" spans="1:13" ht="54" hidden="1" x14ac:dyDescent="0.25">
      <c r="A43" s="40" t="s">
        <v>165</v>
      </c>
      <c r="B43" s="41" t="s">
        <v>162</v>
      </c>
      <c r="C43" s="41" t="s">
        <v>163</v>
      </c>
      <c r="D43" s="72" t="s">
        <v>164</v>
      </c>
      <c r="E43" s="45" t="s">
        <v>159</v>
      </c>
      <c r="F43" s="30"/>
      <c r="G43" s="13">
        <f t="shared" si="1"/>
        <v>0</v>
      </c>
      <c r="H43" s="6"/>
      <c r="I43" s="6"/>
      <c r="J43" s="6"/>
    </row>
    <row r="44" spans="1:13" s="33" customFormat="1" ht="56.25" hidden="1" customHeight="1" x14ac:dyDescent="0.25">
      <c r="A44" s="68" t="s">
        <v>95</v>
      </c>
      <c r="B44" s="69" t="s">
        <v>96</v>
      </c>
      <c r="C44" s="69" t="s">
        <v>5</v>
      </c>
      <c r="D44" s="73" t="s">
        <v>222</v>
      </c>
      <c r="E44" s="32" t="s">
        <v>261</v>
      </c>
      <c r="F44" s="70"/>
      <c r="G44" s="24">
        <f t="shared" si="1"/>
        <v>0</v>
      </c>
      <c r="H44" s="7"/>
      <c r="I44" s="7"/>
      <c r="J44" s="7"/>
      <c r="K44" s="58"/>
      <c r="L44" s="58"/>
      <c r="M44" s="58"/>
    </row>
    <row r="45" spans="1:13" ht="69" hidden="1" customHeight="1" x14ac:dyDescent="0.25">
      <c r="A45" s="40" t="s">
        <v>212</v>
      </c>
      <c r="B45" s="41" t="s">
        <v>214</v>
      </c>
      <c r="C45" s="62" t="s">
        <v>5</v>
      </c>
      <c r="D45" s="74" t="s">
        <v>213</v>
      </c>
      <c r="E45" s="32" t="s">
        <v>215</v>
      </c>
      <c r="F45" s="70"/>
      <c r="G45" s="13">
        <f t="shared" si="1"/>
        <v>0</v>
      </c>
      <c r="H45" s="6"/>
      <c r="I45" s="6"/>
      <c r="J45" s="6"/>
    </row>
    <row r="46" spans="1:13" ht="56.25" hidden="1" customHeight="1" x14ac:dyDescent="0.25">
      <c r="A46" s="40" t="s">
        <v>109</v>
      </c>
      <c r="B46" s="41" t="s">
        <v>110</v>
      </c>
      <c r="C46" s="41" t="s">
        <v>111</v>
      </c>
      <c r="D46" s="73" t="s">
        <v>112</v>
      </c>
      <c r="E46" s="32" t="s">
        <v>134</v>
      </c>
      <c r="F46" s="70"/>
      <c r="G46" s="13">
        <f t="shared" ref="G46:G60" si="3">H46+I46</f>
        <v>0</v>
      </c>
      <c r="H46" s="6"/>
      <c r="I46" s="6"/>
      <c r="J46" s="6"/>
    </row>
    <row r="47" spans="1:13" ht="76.2" customHeight="1" x14ac:dyDescent="0.25">
      <c r="A47" s="40" t="s">
        <v>99</v>
      </c>
      <c r="B47" s="41" t="s">
        <v>100</v>
      </c>
      <c r="C47" s="41" t="s">
        <v>101</v>
      </c>
      <c r="D47" s="73" t="s">
        <v>221</v>
      </c>
      <c r="E47" s="29" t="s">
        <v>289</v>
      </c>
      <c r="F47" s="43" t="s">
        <v>313</v>
      </c>
      <c r="G47" s="13">
        <f t="shared" si="3"/>
        <v>2000000</v>
      </c>
      <c r="H47" s="6">
        <f>3500000-1500000</f>
        <v>2000000</v>
      </c>
      <c r="I47" s="6"/>
      <c r="J47" s="6"/>
    </row>
    <row r="48" spans="1:13" ht="88.95" hidden="1" customHeight="1" x14ac:dyDescent="0.25">
      <c r="A48" s="40" t="s">
        <v>131</v>
      </c>
      <c r="B48" s="41" t="s">
        <v>132</v>
      </c>
      <c r="C48" s="41" t="s">
        <v>123</v>
      </c>
      <c r="D48" s="73" t="s">
        <v>133</v>
      </c>
      <c r="E48" s="109" t="s">
        <v>244</v>
      </c>
      <c r="F48" s="43" t="s">
        <v>298</v>
      </c>
      <c r="G48" s="13">
        <f t="shared" si="3"/>
        <v>0</v>
      </c>
      <c r="H48" s="6"/>
      <c r="I48" s="6"/>
      <c r="J48" s="6"/>
    </row>
    <row r="49" spans="1:10" ht="99" hidden="1" customHeight="1" x14ac:dyDescent="0.25">
      <c r="A49" s="40" t="s">
        <v>74</v>
      </c>
      <c r="B49" s="41" t="s">
        <v>75</v>
      </c>
      <c r="C49" s="41" t="s">
        <v>4</v>
      </c>
      <c r="D49" s="73" t="s">
        <v>76</v>
      </c>
      <c r="E49" s="110"/>
      <c r="F49" s="43" t="s">
        <v>298</v>
      </c>
      <c r="G49" s="13">
        <f t="shared" si="3"/>
        <v>0</v>
      </c>
      <c r="H49" s="9"/>
      <c r="I49" s="26"/>
      <c r="J49" s="26"/>
    </row>
    <row r="50" spans="1:10" ht="99" customHeight="1" x14ac:dyDescent="0.25">
      <c r="A50" s="40" t="s">
        <v>74</v>
      </c>
      <c r="B50" s="41" t="s">
        <v>75</v>
      </c>
      <c r="C50" s="41" t="s">
        <v>4</v>
      </c>
      <c r="D50" s="73" t="s">
        <v>264</v>
      </c>
      <c r="E50" s="30" t="s">
        <v>293</v>
      </c>
      <c r="F50" s="43" t="s">
        <v>315</v>
      </c>
      <c r="G50" s="13">
        <f t="shared" si="3"/>
        <v>21908000</v>
      </c>
      <c r="H50" s="9">
        <v>21908000</v>
      </c>
      <c r="I50" s="26"/>
      <c r="J50" s="26"/>
    </row>
    <row r="51" spans="1:10" ht="51" customHeight="1" x14ac:dyDescent="0.25">
      <c r="A51" s="40" t="s">
        <v>97</v>
      </c>
      <c r="B51" s="41" t="s">
        <v>98</v>
      </c>
      <c r="C51" s="41" t="s">
        <v>4</v>
      </c>
      <c r="D51" s="73" t="s">
        <v>326</v>
      </c>
      <c r="E51" s="30" t="s">
        <v>288</v>
      </c>
      <c r="F51" s="43" t="s">
        <v>312</v>
      </c>
      <c r="G51" s="13">
        <f t="shared" si="3"/>
        <v>4355000</v>
      </c>
      <c r="H51" s="9">
        <v>4355000</v>
      </c>
      <c r="I51" s="26"/>
      <c r="J51" s="26"/>
    </row>
    <row r="52" spans="1:10" ht="51" customHeight="1" x14ac:dyDescent="0.25">
      <c r="A52" s="40" t="s">
        <v>97</v>
      </c>
      <c r="B52" s="41" t="s">
        <v>98</v>
      </c>
      <c r="C52" s="41" t="s">
        <v>4</v>
      </c>
      <c r="D52" s="73" t="s">
        <v>326</v>
      </c>
      <c r="E52" s="30" t="s">
        <v>291</v>
      </c>
      <c r="F52" s="43" t="s">
        <v>316</v>
      </c>
      <c r="G52" s="13">
        <f t="shared" si="3"/>
        <v>13100000</v>
      </c>
      <c r="H52" s="9">
        <v>13100000</v>
      </c>
      <c r="I52" s="26"/>
      <c r="J52" s="26"/>
    </row>
    <row r="53" spans="1:10" ht="58.95" customHeight="1" x14ac:dyDescent="0.25">
      <c r="A53" s="40" t="s">
        <v>97</v>
      </c>
      <c r="B53" s="41" t="s">
        <v>98</v>
      </c>
      <c r="C53" s="41" t="s">
        <v>4</v>
      </c>
      <c r="D53" s="73" t="s">
        <v>326</v>
      </c>
      <c r="E53" s="30" t="s">
        <v>292</v>
      </c>
      <c r="F53" s="43" t="s">
        <v>317</v>
      </c>
      <c r="G53" s="13">
        <f t="shared" si="3"/>
        <v>20000000</v>
      </c>
      <c r="H53" s="10">
        <v>20000000</v>
      </c>
      <c r="I53" s="26"/>
      <c r="J53" s="26"/>
    </row>
    <row r="54" spans="1:10" ht="112.5" customHeight="1" x14ac:dyDescent="0.25">
      <c r="A54" s="40" t="s">
        <v>102</v>
      </c>
      <c r="B54" s="41" t="s">
        <v>22</v>
      </c>
      <c r="C54" s="41" t="s">
        <v>7</v>
      </c>
      <c r="D54" s="42" t="s">
        <v>103</v>
      </c>
      <c r="E54" s="29" t="s">
        <v>290</v>
      </c>
      <c r="F54" s="43" t="s">
        <v>314</v>
      </c>
      <c r="G54" s="13">
        <f t="shared" si="3"/>
        <v>1045000</v>
      </c>
      <c r="H54" s="9">
        <v>1045000</v>
      </c>
      <c r="I54" s="26"/>
      <c r="J54" s="26"/>
    </row>
    <row r="55" spans="1:10" ht="78.75" customHeight="1" x14ac:dyDescent="0.25">
      <c r="A55" s="40" t="s">
        <v>327</v>
      </c>
      <c r="B55" s="41" t="s">
        <v>152</v>
      </c>
      <c r="C55" s="41" t="s">
        <v>153</v>
      </c>
      <c r="D55" s="42" t="s">
        <v>154</v>
      </c>
      <c r="E55" s="29" t="s">
        <v>329</v>
      </c>
      <c r="F55" s="43" t="s">
        <v>330</v>
      </c>
      <c r="G55" s="13">
        <f t="shared" si="3"/>
        <v>200000</v>
      </c>
      <c r="H55" s="9">
        <v>200000</v>
      </c>
      <c r="I55" s="26"/>
      <c r="J55" s="26"/>
    </row>
    <row r="56" spans="1:10" ht="64.5" customHeight="1" x14ac:dyDescent="0.25">
      <c r="A56" s="61" t="s">
        <v>119</v>
      </c>
      <c r="B56" s="75"/>
      <c r="C56" s="75"/>
      <c r="D56" s="76" t="s">
        <v>120</v>
      </c>
      <c r="E56" s="45"/>
      <c r="F56" s="77"/>
      <c r="G56" s="12">
        <f>H56+I56</f>
        <v>1912500</v>
      </c>
      <c r="H56" s="11">
        <f>H57+H59+H58+H60</f>
        <v>1912500</v>
      </c>
      <c r="I56" s="11">
        <f>I57+I59+I58+I60</f>
        <v>0</v>
      </c>
      <c r="J56" s="11">
        <f>J57+J59+J58+J60</f>
        <v>0</v>
      </c>
    </row>
    <row r="57" spans="1:10" ht="42.75" customHeight="1" x14ac:dyDescent="0.25">
      <c r="A57" s="40" t="s">
        <v>121</v>
      </c>
      <c r="B57" s="63" t="s">
        <v>122</v>
      </c>
      <c r="C57" s="41" t="s">
        <v>123</v>
      </c>
      <c r="D57" s="42" t="s">
        <v>124</v>
      </c>
      <c r="E57" s="32" t="s">
        <v>294</v>
      </c>
      <c r="F57" s="43" t="s">
        <v>321</v>
      </c>
      <c r="G57" s="13">
        <f t="shared" si="3"/>
        <v>200000</v>
      </c>
      <c r="H57" s="10">
        <v>200000</v>
      </c>
      <c r="I57" s="26"/>
      <c r="J57" s="26"/>
    </row>
    <row r="58" spans="1:10" ht="58.5" hidden="1" customHeight="1" x14ac:dyDescent="0.25">
      <c r="A58" s="40" t="s">
        <v>201</v>
      </c>
      <c r="B58" s="63" t="s">
        <v>162</v>
      </c>
      <c r="C58" s="41" t="s">
        <v>202</v>
      </c>
      <c r="D58" s="42" t="s">
        <v>180</v>
      </c>
      <c r="E58" s="117" t="s">
        <v>159</v>
      </c>
      <c r="F58" s="43" t="s">
        <v>298</v>
      </c>
      <c r="G58" s="13">
        <f t="shared" si="3"/>
        <v>0</v>
      </c>
      <c r="H58" s="9"/>
      <c r="I58" s="26"/>
      <c r="J58" s="26"/>
    </row>
    <row r="59" spans="1:10" ht="57.75" hidden="1" customHeight="1" x14ac:dyDescent="0.25">
      <c r="A59" s="40" t="s">
        <v>121</v>
      </c>
      <c r="B59" s="63" t="s">
        <v>122</v>
      </c>
      <c r="C59" s="41" t="s">
        <v>123</v>
      </c>
      <c r="D59" s="42" t="s">
        <v>124</v>
      </c>
      <c r="E59" s="117"/>
      <c r="F59" s="43" t="s">
        <v>298</v>
      </c>
      <c r="G59" s="13">
        <f t="shared" si="3"/>
        <v>0</v>
      </c>
      <c r="H59" s="9"/>
      <c r="I59" s="26"/>
      <c r="J59" s="26"/>
    </row>
    <row r="60" spans="1:10" ht="78.599999999999994" customHeight="1" x14ac:dyDescent="0.25">
      <c r="A60" s="40" t="s">
        <v>121</v>
      </c>
      <c r="B60" s="63" t="s">
        <v>122</v>
      </c>
      <c r="C60" s="41" t="s">
        <v>123</v>
      </c>
      <c r="D60" s="42" t="s">
        <v>124</v>
      </c>
      <c r="E60" s="39" t="s">
        <v>323</v>
      </c>
      <c r="F60" s="43" t="s">
        <v>322</v>
      </c>
      <c r="G60" s="13">
        <f t="shared" si="3"/>
        <v>1712500</v>
      </c>
      <c r="H60" s="9">
        <f>1762500-50000</f>
        <v>1712500</v>
      </c>
      <c r="I60" s="26"/>
      <c r="J60" s="26"/>
    </row>
    <row r="61" spans="1:10" ht="65.25" customHeight="1" x14ac:dyDescent="0.25">
      <c r="A61" s="61" t="s">
        <v>146</v>
      </c>
      <c r="B61" s="63"/>
      <c r="C61" s="41"/>
      <c r="D61" s="78" t="s">
        <v>145</v>
      </c>
      <c r="E61" s="32"/>
      <c r="F61" s="79"/>
      <c r="G61" s="12">
        <f>SUM(G62:G67)</f>
        <v>1400000</v>
      </c>
      <c r="H61" s="12">
        <f>SUM(H62:H67)</f>
        <v>1400000</v>
      </c>
      <c r="I61" s="12">
        <f>SUM(I62:I67)</f>
        <v>0</v>
      </c>
      <c r="J61" s="12">
        <f>SUM(J62:J67)</f>
        <v>0</v>
      </c>
    </row>
    <row r="62" spans="1:10" ht="51" hidden="1" customHeight="1" x14ac:dyDescent="0.25">
      <c r="A62" s="40" t="s">
        <v>166</v>
      </c>
      <c r="B62" s="63" t="s">
        <v>168</v>
      </c>
      <c r="C62" s="63" t="s">
        <v>169</v>
      </c>
      <c r="D62" s="42" t="s">
        <v>171</v>
      </c>
      <c r="E62" s="106" t="s">
        <v>159</v>
      </c>
      <c r="F62" s="98"/>
      <c r="G62" s="13">
        <f t="shared" ref="G62:G67" si="4">H62+I62</f>
        <v>0</v>
      </c>
      <c r="H62" s="13"/>
      <c r="I62" s="12"/>
      <c r="J62" s="12"/>
    </row>
    <row r="63" spans="1:10" ht="49.5" hidden="1" customHeight="1" x14ac:dyDescent="0.25">
      <c r="A63" s="40" t="s">
        <v>167</v>
      </c>
      <c r="B63" s="41" t="s">
        <v>170</v>
      </c>
      <c r="C63" s="41" t="s">
        <v>169</v>
      </c>
      <c r="D63" s="42" t="s">
        <v>172</v>
      </c>
      <c r="E63" s="106"/>
      <c r="F63" s="98"/>
      <c r="G63" s="13">
        <f t="shared" si="4"/>
        <v>0</v>
      </c>
      <c r="H63" s="13"/>
      <c r="I63" s="12"/>
      <c r="J63" s="12"/>
    </row>
    <row r="64" spans="1:10" ht="66.599999999999994" customHeight="1" x14ac:dyDescent="0.25">
      <c r="A64" s="40" t="s">
        <v>216</v>
      </c>
      <c r="B64" s="63" t="s">
        <v>217</v>
      </c>
      <c r="C64" s="80">
        <v>1040</v>
      </c>
      <c r="D64" s="64" t="s">
        <v>265</v>
      </c>
      <c r="E64" s="32" t="s">
        <v>284</v>
      </c>
      <c r="F64" s="43" t="s">
        <v>309</v>
      </c>
      <c r="G64" s="13">
        <f t="shared" si="4"/>
        <v>150000</v>
      </c>
      <c r="H64" s="9">
        <v>150000</v>
      </c>
      <c r="I64" s="26"/>
      <c r="J64" s="26"/>
    </row>
    <row r="65" spans="1:13" ht="66.599999999999994" customHeight="1" x14ac:dyDescent="0.25">
      <c r="A65" s="40" t="s">
        <v>216</v>
      </c>
      <c r="B65" s="41" t="s">
        <v>217</v>
      </c>
      <c r="C65" s="41" t="s">
        <v>123</v>
      </c>
      <c r="D65" s="42" t="s">
        <v>265</v>
      </c>
      <c r="E65" s="29" t="s">
        <v>285</v>
      </c>
      <c r="F65" s="43" t="s">
        <v>307</v>
      </c>
      <c r="G65" s="13">
        <f>H65+I65</f>
        <v>750000</v>
      </c>
      <c r="H65" s="9">
        <v>750000</v>
      </c>
      <c r="I65" s="27"/>
      <c r="J65" s="27"/>
    </row>
    <row r="66" spans="1:13" ht="50.25" hidden="1" customHeight="1" x14ac:dyDescent="0.25">
      <c r="A66" s="40" t="s">
        <v>147</v>
      </c>
      <c r="B66" s="63" t="s">
        <v>149</v>
      </c>
      <c r="C66" s="80">
        <v>829</v>
      </c>
      <c r="D66" s="64" t="s">
        <v>150</v>
      </c>
      <c r="E66" s="32" t="s">
        <v>148</v>
      </c>
      <c r="F66" s="43" t="s">
        <v>298</v>
      </c>
      <c r="G66" s="13">
        <f t="shared" si="4"/>
        <v>0</v>
      </c>
      <c r="H66" s="9"/>
      <c r="I66" s="26"/>
      <c r="J66" s="26"/>
    </row>
    <row r="67" spans="1:13" ht="50.25" customHeight="1" x14ac:dyDescent="0.25">
      <c r="A67" s="40" t="s">
        <v>147</v>
      </c>
      <c r="B67" s="81" t="s">
        <v>149</v>
      </c>
      <c r="C67" s="82">
        <v>829</v>
      </c>
      <c r="D67" s="64" t="s">
        <v>150</v>
      </c>
      <c r="E67" s="32" t="s">
        <v>286</v>
      </c>
      <c r="F67" s="43" t="s">
        <v>308</v>
      </c>
      <c r="G67" s="13">
        <f t="shared" si="4"/>
        <v>500000</v>
      </c>
      <c r="H67" s="10">
        <v>500000</v>
      </c>
      <c r="I67" s="26"/>
      <c r="J67" s="26"/>
    </row>
    <row r="68" spans="1:13" ht="64.5" customHeight="1" x14ac:dyDescent="0.25">
      <c r="A68" s="61" t="s">
        <v>178</v>
      </c>
      <c r="B68" s="81"/>
      <c r="C68" s="82"/>
      <c r="D68" s="83" t="s">
        <v>177</v>
      </c>
      <c r="E68" s="32"/>
      <c r="F68" s="79"/>
      <c r="G68" s="11">
        <f>SUM(G73:G76)</f>
        <v>915000</v>
      </c>
      <c r="H68" s="11">
        <f>SUM(H73:H76)</f>
        <v>915000</v>
      </c>
      <c r="I68" s="11">
        <f>SUM(I69:I75)</f>
        <v>0</v>
      </c>
      <c r="J68" s="11">
        <f>SUM(J69:J75)</f>
        <v>0</v>
      </c>
    </row>
    <row r="69" spans="1:13" ht="67.5" hidden="1" customHeight="1" x14ac:dyDescent="0.25">
      <c r="A69" s="40" t="s">
        <v>179</v>
      </c>
      <c r="B69" s="41" t="s">
        <v>162</v>
      </c>
      <c r="C69" s="41" t="s">
        <v>163</v>
      </c>
      <c r="D69" s="64" t="s">
        <v>180</v>
      </c>
      <c r="E69" s="106" t="s">
        <v>159</v>
      </c>
      <c r="F69" s="98"/>
      <c r="G69" s="13">
        <f t="shared" ref="G69:G76" si="5">H69+I69</f>
        <v>0</v>
      </c>
      <c r="H69" s="9"/>
      <c r="I69" s="9"/>
      <c r="J69" s="9"/>
    </row>
    <row r="70" spans="1:13" ht="60.75" hidden="1" customHeight="1" x14ac:dyDescent="0.25">
      <c r="A70" s="40">
        <v>1115031</v>
      </c>
      <c r="B70" s="63" t="s">
        <v>181</v>
      </c>
      <c r="C70" s="63" t="s">
        <v>182</v>
      </c>
      <c r="D70" s="64" t="s">
        <v>187</v>
      </c>
      <c r="E70" s="106"/>
      <c r="F70" s="98"/>
      <c r="G70" s="13">
        <f t="shared" si="5"/>
        <v>0</v>
      </c>
      <c r="H70" s="9"/>
      <c r="I70" s="9"/>
      <c r="J70" s="9"/>
    </row>
    <row r="71" spans="1:13" ht="80.25" hidden="1" customHeight="1" x14ac:dyDescent="0.25">
      <c r="A71" s="40" t="s">
        <v>183</v>
      </c>
      <c r="B71" s="63" t="s">
        <v>184</v>
      </c>
      <c r="C71" s="63" t="s">
        <v>182</v>
      </c>
      <c r="D71" s="64" t="s">
        <v>188</v>
      </c>
      <c r="E71" s="106"/>
      <c r="F71" s="98"/>
      <c r="G71" s="13">
        <f t="shared" si="5"/>
        <v>0</v>
      </c>
      <c r="H71" s="9"/>
      <c r="I71" s="9"/>
      <c r="J71" s="9"/>
    </row>
    <row r="72" spans="1:13" ht="42.75" hidden="1" customHeight="1" x14ac:dyDescent="0.25">
      <c r="A72" s="40" t="s">
        <v>185</v>
      </c>
      <c r="B72" s="63" t="s">
        <v>186</v>
      </c>
      <c r="C72" s="63" t="s">
        <v>182</v>
      </c>
      <c r="D72" s="64" t="s">
        <v>189</v>
      </c>
      <c r="E72" s="106"/>
      <c r="F72" s="98"/>
      <c r="G72" s="13">
        <f t="shared" si="5"/>
        <v>0</v>
      </c>
      <c r="H72" s="9"/>
      <c r="I72" s="9"/>
      <c r="J72" s="9"/>
    </row>
    <row r="73" spans="1:13" ht="36" x14ac:dyDescent="0.25">
      <c r="A73" s="40">
        <v>1115011</v>
      </c>
      <c r="B73" s="63" t="s">
        <v>190</v>
      </c>
      <c r="C73" s="63" t="s">
        <v>182</v>
      </c>
      <c r="D73" s="42" t="s">
        <v>192</v>
      </c>
      <c r="E73" s="114" t="s">
        <v>280</v>
      </c>
      <c r="F73" s="111" t="s">
        <v>324</v>
      </c>
      <c r="G73" s="13">
        <f t="shared" si="5"/>
        <v>335000</v>
      </c>
      <c r="H73" s="10">
        <v>335000</v>
      </c>
      <c r="I73" s="9"/>
      <c r="J73" s="9"/>
    </row>
    <row r="74" spans="1:13" ht="42.75" customHeight="1" x14ac:dyDescent="0.25">
      <c r="A74" s="40">
        <v>1115012</v>
      </c>
      <c r="B74" s="63" t="s">
        <v>191</v>
      </c>
      <c r="C74" s="63" t="s">
        <v>182</v>
      </c>
      <c r="D74" s="42" t="s">
        <v>193</v>
      </c>
      <c r="E74" s="115"/>
      <c r="F74" s="112"/>
      <c r="G74" s="13">
        <f t="shared" si="5"/>
        <v>490000</v>
      </c>
      <c r="H74" s="10">
        <v>490000</v>
      </c>
      <c r="I74" s="9"/>
      <c r="J74" s="9"/>
    </row>
    <row r="75" spans="1:13" ht="36" x14ac:dyDescent="0.25">
      <c r="A75" s="40" t="s">
        <v>218</v>
      </c>
      <c r="B75" s="41" t="s">
        <v>219</v>
      </c>
      <c r="C75" s="41" t="s">
        <v>182</v>
      </c>
      <c r="D75" s="42" t="s">
        <v>220</v>
      </c>
      <c r="E75" s="116"/>
      <c r="F75" s="113"/>
      <c r="G75" s="13">
        <f t="shared" si="5"/>
        <v>90000</v>
      </c>
      <c r="H75" s="10">
        <v>90000</v>
      </c>
      <c r="I75" s="27"/>
      <c r="J75" s="27"/>
    </row>
    <row r="76" spans="1:13" ht="80.25" hidden="1" customHeight="1" x14ac:dyDescent="0.25">
      <c r="A76" s="40" t="s">
        <v>259</v>
      </c>
      <c r="B76" s="41" t="s">
        <v>260</v>
      </c>
      <c r="C76" s="41" t="s">
        <v>182</v>
      </c>
      <c r="D76" s="84" t="s">
        <v>266</v>
      </c>
      <c r="E76" s="45" t="s">
        <v>263</v>
      </c>
      <c r="F76" s="43"/>
      <c r="G76" s="13">
        <f t="shared" si="5"/>
        <v>0</v>
      </c>
      <c r="H76" s="9">
        <v>0</v>
      </c>
      <c r="I76" s="27"/>
      <c r="J76" s="27"/>
    </row>
    <row r="77" spans="1:13" s="33" customFormat="1" ht="78" customHeight="1" x14ac:dyDescent="0.25">
      <c r="A77" s="55" t="s">
        <v>28</v>
      </c>
      <c r="B77" s="85"/>
      <c r="C77" s="85"/>
      <c r="D77" s="57" t="s">
        <v>77</v>
      </c>
      <c r="E77" s="30"/>
      <c r="F77" s="46"/>
      <c r="G77" s="14">
        <f>SUM(G78:G114)</f>
        <v>1570238</v>
      </c>
      <c r="H77" s="14">
        <f>SUM(H78:H114)</f>
        <v>1570238</v>
      </c>
      <c r="I77" s="14">
        <f>SUM(I78:I110)</f>
        <v>0</v>
      </c>
      <c r="J77" s="14">
        <f>SUM(J78:J110)</f>
        <v>0</v>
      </c>
      <c r="K77" s="58"/>
      <c r="L77" s="58"/>
      <c r="M77" s="58"/>
    </row>
    <row r="78" spans="1:13" ht="48.75" hidden="1" customHeight="1" x14ac:dyDescent="0.25">
      <c r="A78" s="40" t="s">
        <v>64</v>
      </c>
      <c r="B78" s="63" t="s">
        <v>24</v>
      </c>
      <c r="C78" s="63" t="s">
        <v>10</v>
      </c>
      <c r="D78" s="42" t="s">
        <v>25</v>
      </c>
      <c r="E78" s="106" t="s">
        <v>159</v>
      </c>
      <c r="F78" s="99"/>
      <c r="G78" s="13">
        <f>H78+I78</f>
        <v>0</v>
      </c>
      <c r="H78" s="9"/>
      <c r="I78" s="9"/>
      <c r="J78" s="9"/>
    </row>
    <row r="79" spans="1:13" ht="71.25" hidden="1" customHeight="1" x14ac:dyDescent="0.25">
      <c r="A79" s="40" t="s">
        <v>56</v>
      </c>
      <c r="B79" s="63" t="s">
        <v>26</v>
      </c>
      <c r="C79" s="41" t="s">
        <v>11</v>
      </c>
      <c r="D79" s="42" t="s">
        <v>27</v>
      </c>
      <c r="E79" s="106"/>
      <c r="F79" s="99"/>
      <c r="G79" s="13">
        <f>H79+I79</f>
        <v>0</v>
      </c>
      <c r="H79" s="9"/>
      <c r="I79" s="9"/>
      <c r="J79" s="9"/>
    </row>
    <row r="80" spans="1:13" ht="33" hidden="1" customHeight="1" x14ac:dyDescent="0.25">
      <c r="A80" s="40" t="s">
        <v>104</v>
      </c>
      <c r="B80" s="86" t="s">
        <v>105</v>
      </c>
      <c r="C80" s="86" t="s">
        <v>106</v>
      </c>
      <c r="D80" s="42" t="s">
        <v>107</v>
      </c>
      <c r="E80" s="45" t="s">
        <v>53</v>
      </c>
      <c r="F80" s="77"/>
      <c r="G80" s="13">
        <f t="shared" ref="G80:G111" si="6">H80+I80</f>
        <v>0</v>
      </c>
      <c r="H80" s="9"/>
      <c r="I80" s="9"/>
      <c r="J80" s="9"/>
    </row>
    <row r="81" spans="1:10" ht="36" hidden="1" x14ac:dyDescent="0.25">
      <c r="A81" s="40" t="s">
        <v>78</v>
      </c>
      <c r="B81" s="63" t="s">
        <v>79</v>
      </c>
      <c r="C81" s="63" t="s">
        <v>12</v>
      </c>
      <c r="D81" s="42" t="s">
        <v>80</v>
      </c>
      <c r="E81" s="45" t="s">
        <v>54</v>
      </c>
      <c r="F81" s="65"/>
      <c r="G81" s="13">
        <f t="shared" si="6"/>
        <v>0</v>
      </c>
      <c r="H81" s="9"/>
      <c r="I81" s="9"/>
      <c r="J81" s="9"/>
    </row>
    <row r="82" spans="1:10" ht="36" hidden="1" x14ac:dyDescent="0.25">
      <c r="A82" s="40" t="s">
        <v>39</v>
      </c>
      <c r="B82" s="41" t="s">
        <v>40</v>
      </c>
      <c r="C82" s="41" t="s">
        <v>41</v>
      </c>
      <c r="D82" s="42" t="s">
        <v>42</v>
      </c>
      <c r="E82" s="45" t="s">
        <v>55</v>
      </c>
      <c r="F82" s="77"/>
      <c r="G82" s="13">
        <f t="shared" si="6"/>
        <v>0</v>
      </c>
      <c r="H82" s="9"/>
      <c r="I82" s="9"/>
      <c r="J82" s="9"/>
    </row>
    <row r="83" spans="1:10" ht="36" hidden="1" x14ac:dyDescent="0.25">
      <c r="A83" s="40" t="s">
        <v>29</v>
      </c>
      <c r="B83" s="41" t="s">
        <v>17</v>
      </c>
      <c r="C83" s="41" t="s">
        <v>13</v>
      </c>
      <c r="D83" s="42" t="s">
        <v>18</v>
      </c>
      <c r="E83" s="45" t="s">
        <v>54</v>
      </c>
      <c r="F83" s="77"/>
      <c r="G83" s="13">
        <f t="shared" si="6"/>
        <v>0</v>
      </c>
      <c r="H83" s="9"/>
      <c r="I83" s="9"/>
      <c r="J83" s="9"/>
    </row>
    <row r="84" spans="1:10" ht="54" hidden="1" x14ac:dyDescent="0.25">
      <c r="A84" s="40" t="s">
        <v>30</v>
      </c>
      <c r="B84" s="41" t="s">
        <v>31</v>
      </c>
      <c r="C84" s="41" t="s">
        <v>43</v>
      </c>
      <c r="D84" s="87" t="s">
        <v>32</v>
      </c>
      <c r="E84" s="45" t="s">
        <v>55</v>
      </c>
      <c r="F84" s="77"/>
      <c r="G84" s="13">
        <f t="shared" si="6"/>
        <v>0</v>
      </c>
      <c r="H84" s="9"/>
      <c r="I84" s="9"/>
      <c r="J84" s="9"/>
    </row>
    <row r="85" spans="1:10" ht="36" hidden="1" x14ac:dyDescent="0.25">
      <c r="A85" s="40" t="s">
        <v>29</v>
      </c>
      <c r="B85" s="41" t="s">
        <v>17</v>
      </c>
      <c r="C85" s="41" t="s">
        <v>13</v>
      </c>
      <c r="D85" s="42" t="s">
        <v>18</v>
      </c>
      <c r="E85" s="45" t="s">
        <v>55</v>
      </c>
      <c r="F85" s="77"/>
      <c r="G85" s="13">
        <f t="shared" si="6"/>
        <v>0</v>
      </c>
      <c r="H85" s="9"/>
      <c r="I85" s="9"/>
      <c r="J85" s="9"/>
    </row>
    <row r="86" spans="1:10" ht="54" hidden="1" x14ac:dyDescent="0.25">
      <c r="A86" s="40" t="s">
        <v>140</v>
      </c>
      <c r="B86" s="41" t="s">
        <v>141</v>
      </c>
      <c r="C86" s="41" t="s">
        <v>10</v>
      </c>
      <c r="D86" s="42" t="s">
        <v>142</v>
      </c>
      <c r="E86" s="45" t="s">
        <v>143</v>
      </c>
      <c r="F86" s="77"/>
      <c r="G86" s="13">
        <f t="shared" si="6"/>
        <v>0</v>
      </c>
      <c r="H86" s="6"/>
      <c r="I86" s="9"/>
      <c r="J86" s="9"/>
    </row>
    <row r="87" spans="1:10" ht="123" hidden="1" customHeight="1" x14ac:dyDescent="0.25">
      <c r="A87" s="40" t="s">
        <v>140</v>
      </c>
      <c r="B87" s="41" t="s">
        <v>141</v>
      </c>
      <c r="C87" s="41" t="s">
        <v>10</v>
      </c>
      <c r="D87" s="42" t="s">
        <v>142</v>
      </c>
      <c r="E87" s="48" t="s">
        <v>207</v>
      </c>
      <c r="F87" s="43"/>
      <c r="G87" s="13">
        <f t="shared" si="6"/>
        <v>0</v>
      </c>
      <c r="H87" s="6"/>
      <c r="I87" s="9"/>
      <c r="J87" s="9"/>
    </row>
    <row r="88" spans="1:10" ht="120" hidden="1" customHeight="1" x14ac:dyDescent="0.25">
      <c r="A88" s="40" t="s">
        <v>140</v>
      </c>
      <c r="B88" s="41" t="s">
        <v>141</v>
      </c>
      <c r="C88" s="41" t="s">
        <v>10</v>
      </c>
      <c r="D88" s="42" t="s">
        <v>142</v>
      </c>
      <c r="E88" s="45" t="s">
        <v>173</v>
      </c>
      <c r="F88" s="43"/>
      <c r="G88" s="13">
        <f t="shared" si="6"/>
        <v>0</v>
      </c>
      <c r="H88" s="6"/>
      <c r="I88" s="9"/>
      <c r="J88" s="9"/>
    </row>
    <row r="89" spans="1:10" ht="72" hidden="1" x14ac:dyDescent="0.25">
      <c r="A89" s="40" t="s">
        <v>140</v>
      </c>
      <c r="B89" s="41" t="s">
        <v>141</v>
      </c>
      <c r="C89" s="41" t="s">
        <v>10</v>
      </c>
      <c r="D89" s="42" t="s">
        <v>142</v>
      </c>
      <c r="E89" s="45" t="s">
        <v>174</v>
      </c>
      <c r="F89" s="65"/>
      <c r="G89" s="13">
        <f t="shared" si="6"/>
        <v>0</v>
      </c>
      <c r="H89" s="6"/>
      <c r="I89" s="9"/>
      <c r="J89" s="9"/>
    </row>
    <row r="90" spans="1:10" ht="72" x14ac:dyDescent="0.25">
      <c r="A90" s="40" t="s">
        <v>140</v>
      </c>
      <c r="B90" s="41" t="s">
        <v>141</v>
      </c>
      <c r="C90" s="41" t="s">
        <v>10</v>
      </c>
      <c r="D90" s="42" t="s">
        <v>142</v>
      </c>
      <c r="E90" s="45" t="s">
        <v>295</v>
      </c>
      <c r="F90" s="43" t="s">
        <v>311</v>
      </c>
      <c r="G90" s="24">
        <f t="shared" si="6"/>
        <v>1570238</v>
      </c>
      <c r="H90" s="7">
        <f>3140900-1570662</f>
        <v>1570238</v>
      </c>
      <c r="I90" s="9"/>
      <c r="J90" s="9"/>
    </row>
    <row r="91" spans="1:10" ht="96.75" hidden="1" customHeight="1" x14ac:dyDescent="0.25">
      <c r="A91" s="40" t="s">
        <v>140</v>
      </c>
      <c r="B91" s="41" t="s">
        <v>141</v>
      </c>
      <c r="C91" s="41" t="s">
        <v>10</v>
      </c>
      <c r="D91" s="42" t="s">
        <v>142</v>
      </c>
      <c r="E91" s="45" t="s">
        <v>175</v>
      </c>
      <c r="F91" s="65"/>
      <c r="G91" s="13">
        <f t="shared" si="6"/>
        <v>0</v>
      </c>
      <c r="H91" s="6"/>
      <c r="I91" s="9"/>
      <c r="J91" s="9"/>
    </row>
    <row r="92" spans="1:10" ht="18" hidden="1" x14ac:dyDescent="0.25">
      <c r="A92" s="40" t="s">
        <v>64</v>
      </c>
      <c r="B92" s="41" t="s">
        <v>24</v>
      </c>
      <c r="C92" s="41" t="s">
        <v>10</v>
      </c>
      <c r="D92" s="66" t="s">
        <v>25</v>
      </c>
      <c r="E92" s="29" t="s">
        <v>52</v>
      </c>
      <c r="F92" s="65"/>
      <c r="G92" s="13">
        <f t="shared" si="6"/>
        <v>0</v>
      </c>
      <c r="H92" s="6"/>
      <c r="I92" s="6"/>
      <c r="J92" s="9"/>
    </row>
    <row r="93" spans="1:10" ht="36" hidden="1" x14ac:dyDescent="0.25">
      <c r="A93" s="40" t="s">
        <v>64</v>
      </c>
      <c r="B93" s="41" t="s">
        <v>24</v>
      </c>
      <c r="C93" s="41" t="s">
        <v>10</v>
      </c>
      <c r="D93" s="66" t="s">
        <v>25</v>
      </c>
      <c r="E93" s="29" t="s">
        <v>93</v>
      </c>
      <c r="F93" s="65"/>
      <c r="G93" s="13">
        <f t="shared" si="6"/>
        <v>0</v>
      </c>
      <c r="H93" s="6"/>
      <c r="I93" s="9"/>
      <c r="J93" s="9"/>
    </row>
    <row r="94" spans="1:10" ht="72" hidden="1" x14ac:dyDescent="0.25">
      <c r="A94" s="40" t="s">
        <v>64</v>
      </c>
      <c r="B94" s="41" t="s">
        <v>24</v>
      </c>
      <c r="C94" s="41" t="s">
        <v>10</v>
      </c>
      <c r="D94" s="66" t="s">
        <v>25</v>
      </c>
      <c r="E94" s="29" t="s">
        <v>94</v>
      </c>
      <c r="F94" s="65"/>
      <c r="G94" s="13">
        <f t="shared" si="6"/>
        <v>0</v>
      </c>
      <c r="H94" s="6"/>
      <c r="I94" s="9"/>
      <c r="J94" s="9"/>
    </row>
    <row r="95" spans="1:10" ht="36" hidden="1" x14ac:dyDescent="0.25">
      <c r="A95" s="40" t="s">
        <v>64</v>
      </c>
      <c r="B95" s="41" t="s">
        <v>24</v>
      </c>
      <c r="C95" s="41" t="s">
        <v>10</v>
      </c>
      <c r="D95" s="66" t="s">
        <v>25</v>
      </c>
      <c r="E95" s="29" t="s">
        <v>108</v>
      </c>
      <c r="F95" s="65"/>
      <c r="G95" s="13">
        <f t="shared" si="6"/>
        <v>0</v>
      </c>
      <c r="H95" s="6"/>
      <c r="I95" s="9"/>
      <c r="J95" s="9"/>
    </row>
    <row r="96" spans="1:10" ht="36" hidden="1" x14ac:dyDescent="0.25">
      <c r="A96" s="40" t="s">
        <v>33</v>
      </c>
      <c r="B96" s="41" t="s">
        <v>15</v>
      </c>
      <c r="C96" s="41" t="s">
        <v>34</v>
      </c>
      <c r="D96" s="59" t="s">
        <v>35</v>
      </c>
      <c r="E96" s="45" t="s">
        <v>54</v>
      </c>
      <c r="F96" s="65"/>
      <c r="G96" s="13">
        <f t="shared" si="6"/>
        <v>0</v>
      </c>
      <c r="H96" s="9"/>
      <c r="I96" s="9"/>
      <c r="J96" s="9"/>
    </row>
    <row r="97" spans="1:10" ht="36" hidden="1" x14ac:dyDescent="0.25">
      <c r="A97" s="40" t="s">
        <v>33</v>
      </c>
      <c r="B97" s="41" t="s">
        <v>15</v>
      </c>
      <c r="C97" s="41" t="s">
        <v>34</v>
      </c>
      <c r="D97" s="59" t="s">
        <v>35</v>
      </c>
      <c r="E97" s="45" t="s">
        <v>92</v>
      </c>
      <c r="F97" s="77"/>
      <c r="G97" s="13">
        <f t="shared" si="6"/>
        <v>0</v>
      </c>
      <c r="H97" s="9"/>
      <c r="I97" s="9"/>
      <c r="J97" s="9"/>
    </row>
    <row r="98" spans="1:10" ht="36" hidden="1" x14ac:dyDescent="0.25">
      <c r="A98" s="40" t="s">
        <v>128</v>
      </c>
      <c r="B98" s="41" t="s">
        <v>129</v>
      </c>
      <c r="C98" s="41" t="s">
        <v>34</v>
      </c>
      <c r="D98" s="59" t="s">
        <v>130</v>
      </c>
      <c r="E98" s="45" t="s">
        <v>54</v>
      </c>
      <c r="F98" s="77"/>
      <c r="G98" s="13">
        <f t="shared" si="6"/>
        <v>0</v>
      </c>
      <c r="H98" s="9">
        <v>0</v>
      </c>
      <c r="I98" s="9">
        <v>0</v>
      </c>
      <c r="J98" s="9">
        <v>0</v>
      </c>
    </row>
    <row r="99" spans="1:10" ht="36" hidden="1" x14ac:dyDescent="0.25">
      <c r="A99" s="40" t="s">
        <v>57</v>
      </c>
      <c r="B99" s="41" t="s">
        <v>60</v>
      </c>
      <c r="C99" s="41" t="s">
        <v>34</v>
      </c>
      <c r="D99" s="59" t="s">
        <v>62</v>
      </c>
      <c r="E99" s="45" t="s">
        <v>54</v>
      </c>
      <c r="F99" s="65"/>
      <c r="G99" s="13">
        <f t="shared" si="6"/>
        <v>0</v>
      </c>
      <c r="H99" s="9"/>
      <c r="I99" s="9"/>
      <c r="J99" s="9"/>
    </row>
    <row r="100" spans="1:10" ht="36" hidden="1" x14ac:dyDescent="0.25">
      <c r="A100" s="40" t="s">
        <v>57</v>
      </c>
      <c r="B100" s="41" t="s">
        <v>60</v>
      </c>
      <c r="C100" s="41" t="s">
        <v>34</v>
      </c>
      <c r="D100" s="59" t="s">
        <v>62</v>
      </c>
      <c r="E100" s="45" t="s">
        <v>92</v>
      </c>
      <c r="F100" s="77"/>
      <c r="G100" s="13">
        <f t="shared" si="6"/>
        <v>0</v>
      </c>
      <c r="H100" s="9"/>
      <c r="I100" s="9"/>
      <c r="J100" s="9"/>
    </row>
    <row r="101" spans="1:10" ht="54" hidden="1" x14ac:dyDescent="0.25">
      <c r="A101" s="40" t="s">
        <v>65</v>
      </c>
      <c r="B101" s="41" t="s">
        <v>66</v>
      </c>
      <c r="C101" s="41" t="s">
        <v>7</v>
      </c>
      <c r="D101" s="42" t="s">
        <v>67</v>
      </c>
      <c r="E101" s="45" t="s">
        <v>53</v>
      </c>
      <c r="F101" s="77"/>
      <c r="G101" s="13">
        <f t="shared" si="6"/>
        <v>0</v>
      </c>
      <c r="H101" s="9"/>
      <c r="I101" s="9"/>
      <c r="J101" s="9"/>
    </row>
    <row r="102" spans="1:10" ht="54" hidden="1" x14ac:dyDescent="0.25">
      <c r="A102" s="40" t="s">
        <v>81</v>
      </c>
      <c r="B102" s="41" t="s">
        <v>82</v>
      </c>
      <c r="C102" s="41" t="s">
        <v>7</v>
      </c>
      <c r="D102" s="42" t="s">
        <v>83</v>
      </c>
      <c r="E102" s="45" t="s">
        <v>54</v>
      </c>
      <c r="F102" s="65"/>
      <c r="G102" s="13">
        <f t="shared" si="6"/>
        <v>0</v>
      </c>
      <c r="H102" s="9"/>
      <c r="I102" s="9"/>
      <c r="J102" s="9"/>
    </row>
    <row r="103" spans="1:10" ht="36" hidden="1" x14ac:dyDescent="0.25">
      <c r="A103" s="40" t="s">
        <v>58</v>
      </c>
      <c r="B103" s="41" t="s">
        <v>61</v>
      </c>
      <c r="C103" s="41" t="s">
        <v>7</v>
      </c>
      <c r="D103" s="59" t="s">
        <v>63</v>
      </c>
      <c r="E103" s="45" t="s">
        <v>53</v>
      </c>
      <c r="F103" s="77"/>
      <c r="G103" s="13">
        <f t="shared" si="6"/>
        <v>0</v>
      </c>
      <c r="H103" s="9"/>
      <c r="I103" s="9"/>
      <c r="J103" s="9"/>
    </row>
    <row r="104" spans="1:10" ht="54" hidden="1" x14ac:dyDescent="0.25">
      <c r="A104" s="40" t="s">
        <v>56</v>
      </c>
      <c r="B104" s="63" t="s">
        <v>26</v>
      </c>
      <c r="C104" s="41" t="s">
        <v>11</v>
      </c>
      <c r="D104" s="66" t="s">
        <v>27</v>
      </c>
      <c r="E104" s="29" t="s">
        <v>86</v>
      </c>
      <c r="F104" s="65"/>
      <c r="G104" s="13">
        <f t="shared" si="6"/>
        <v>0</v>
      </c>
      <c r="H104" s="6"/>
      <c r="I104" s="6"/>
      <c r="J104" s="9"/>
    </row>
    <row r="105" spans="1:10" ht="54" hidden="1" x14ac:dyDescent="0.25">
      <c r="A105" s="40" t="s">
        <v>115</v>
      </c>
      <c r="B105" s="63" t="s">
        <v>116</v>
      </c>
      <c r="C105" s="63" t="s">
        <v>7</v>
      </c>
      <c r="D105" s="42" t="s">
        <v>14</v>
      </c>
      <c r="E105" s="29" t="s">
        <v>117</v>
      </c>
      <c r="F105" s="77"/>
      <c r="G105" s="13">
        <f t="shared" si="6"/>
        <v>0</v>
      </c>
      <c r="H105" s="9"/>
      <c r="I105" s="9"/>
      <c r="J105" s="9"/>
    </row>
    <row r="106" spans="1:10" ht="54" hidden="1" x14ac:dyDescent="0.25">
      <c r="A106" s="40" t="s">
        <v>115</v>
      </c>
      <c r="B106" s="63" t="s">
        <v>116</v>
      </c>
      <c r="C106" s="63" t="s">
        <v>7</v>
      </c>
      <c r="D106" s="42" t="s">
        <v>14</v>
      </c>
      <c r="E106" s="45" t="s">
        <v>118</v>
      </c>
      <c r="F106" s="77"/>
      <c r="G106" s="13">
        <f t="shared" si="6"/>
        <v>0</v>
      </c>
      <c r="H106" s="9"/>
      <c r="I106" s="9"/>
      <c r="J106" s="9"/>
    </row>
    <row r="107" spans="1:10" ht="54" hidden="1" x14ac:dyDescent="0.25">
      <c r="A107" s="40" t="s">
        <v>115</v>
      </c>
      <c r="B107" s="63" t="s">
        <v>116</v>
      </c>
      <c r="C107" s="63" t="s">
        <v>7</v>
      </c>
      <c r="D107" s="42" t="s">
        <v>14</v>
      </c>
      <c r="E107" s="45" t="s">
        <v>144</v>
      </c>
      <c r="F107" s="77"/>
      <c r="G107" s="13">
        <f t="shared" si="6"/>
        <v>0</v>
      </c>
      <c r="H107" s="9"/>
      <c r="I107" s="9"/>
      <c r="J107" s="9"/>
    </row>
    <row r="108" spans="1:10" ht="54" hidden="1" x14ac:dyDescent="0.25">
      <c r="A108" s="40" t="s">
        <v>115</v>
      </c>
      <c r="B108" s="63" t="s">
        <v>116</v>
      </c>
      <c r="C108" s="63" t="s">
        <v>7</v>
      </c>
      <c r="D108" s="42" t="s">
        <v>14</v>
      </c>
      <c r="E108" s="45" t="s">
        <v>211</v>
      </c>
      <c r="F108" s="77"/>
      <c r="G108" s="13">
        <f t="shared" si="6"/>
        <v>0</v>
      </c>
      <c r="H108" s="9"/>
      <c r="I108" s="9"/>
      <c r="J108" s="9"/>
    </row>
    <row r="109" spans="1:10" ht="54" hidden="1" x14ac:dyDescent="0.25">
      <c r="A109" s="40" t="s">
        <v>248</v>
      </c>
      <c r="B109" s="63" t="s">
        <v>249</v>
      </c>
      <c r="C109" s="63" t="s">
        <v>250</v>
      </c>
      <c r="D109" s="42" t="s">
        <v>251</v>
      </c>
      <c r="E109" s="45" t="s">
        <v>252</v>
      </c>
      <c r="F109" s="77"/>
      <c r="G109" s="13">
        <f t="shared" si="6"/>
        <v>0</v>
      </c>
      <c r="H109" s="9"/>
      <c r="I109" s="9"/>
      <c r="J109" s="9"/>
    </row>
    <row r="110" spans="1:10" ht="54" hidden="1" x14ac:dyDescent="0.25">
      <c r="A110" s="40" t="s">
        <v>115</v>
      </c>
      <c r="B110" s="63" t="s">
        <v>116</v>
      </c>
      <c r="C110" s="63" t="s">
        <v>7</v>
      </c>
      <c r="D110" s="42" t="s">
        <v>14</v>
      </c>
      <c r="E110" s="45" t="s">
        <v>243</v>
      </c>
      <c r="F110" s="65"/>
      <c r="G110" s="13">
        <f t="shared" si="6"/>
        <v>0</v>
      </c>
      <c r="H110" s="9"/>
      <c r="I110" s="9">
        <v>0</v>
      </c>
      <c r="J110" s="9">
        <v>0</v>
      </c>
    </row>
    <row r="111" spans="1:10" ht="36" hidden="1" x14ac:dyDescent="0.25">
      <c r="A111" s="88" t="s">
        <v>59</v>
      </c>
      <c r="B111" s="62" t="s">
        <v>36</v>
      </c>
      <c r="C111" s="62" t="s">
        <v>37</v>
      </c>
      <c r="D111" s="42" t="s">
        <v>38</v>
      </c>
      <c r="E111" s="45" t="s">
        <v>54</v>
      </c>
      <c r="F111" s="60"/>
      <c r="G111" s="13">
        <f t="shared" si="6"/>
        <v>0</v>
      </c>
      <c r="H111" s="9"/>
      <c r="I111" s="9"/>
      <c r="J111" s="9"/>
    </row>
    <row r="112" spans="1:10" ht="54" hidden="1" x14ac:dyDescent="0.25">
      <c r="A112" s="88" t="s">
        <v>68</v>
      </c>
      <c r="B112" s="62" t="s">
        <v>69</v>
      </c>
      <c r="C112" s="62" t="s">
        <v>8</v>
      </c>
      <c r="D112" s="42" t="s">
        <v>70</v>
      </c>
      <c r="E112" s="45" t="s">
        <v>54</v>
      </c>
      <c r="F112" s="60"/>
      <c r="G112" s="13">
        <f>H112+I112</f>
        <v>0</v>
      </c>
      <c r="H112" s="9"/>
      <c r="I112" s="9"/>
      <c r="J112" s="9"/>
    </row>
    <row r="113" spans="1:10" ht="142.5" hidden="1" customHeight="1" x14ac:dyDescent="0.25">
      <c r="A113" s="88" t="s">
        <v>87</v>
      </c>
      <c r="B113" s="89" t="s">
        <v>88</v>
      </c>
      <c r="C113" s="89" t="s">
        <v>16</v>
      </c>
      <c r="D113" s="90" t="s">
        <v>90</v>
      </c>
      <c r="E113" s="32" t="s">
        <v>89</v>
      </c>
      <c r="F113" s="39"/>
      <c r="G113" s="13">
        <f>H113+I113</f>
        <v>0</v>
      </c>
      <c r="H113" s="6">
        <v>0</v>
      </c>
      <c r="I113" s="26"/>
      <c r="J113" s="26"/>
    </row>
    <row r="114" spans="1:10" ht="109.2" hidden="1" x14ac:dyDescent="0.25">
      <c r="A114" s="88" t="s">
        <v>87</v>
      </c>
      <c r="B114" s="89" t="s">
        <v>88</v>
      </c>
      <c r="C114" s="89" t="s">
        <v>16</v>
      </c>
      <c r="D114" s="90" t="s">
        <v>90</v>
      </c>
      <c r="E114" s="32" t="s">
        <v>91</v>
      </c>
      <c r="F114" s="39"/>
      <c r="G114" s="13">
        <f>H114+I114</f>
        <v>0</v>
      </c>
      <c r="H114" s="6"/>
      <c r="I114" s="26"/>
      <c r="J114" s="26"/>
    </row>
    <row r="115" spans="1:10" ht="34.799999999999997" x14ac:dyDescent="0.25">
      <c r="A115" s="61" t="s">
        <v>113</v>
      </c>
      <c r="B115" s="91"/>
      <c r="C115" s="91"/>
      <c r="D115" s="78" t="s">
        <v>114</v>
      </c>
      <c r="E115" s="36"/>
      <c r="F115" s="92"/>
      <c r="G115" s="12">
        <f>H115+I115</f>
        <v>5000000</v>
      </c>
      <c r="H115" s="11">
        <f>H116</f>
        <v>5000000</v>
      </c>
      <c r="I115" s="11">
        <f>I116</f>
        <v>0</v>
      </c>
      <c r="J115" s="11">
        <f>J116</f>
        <v>0</v>
      </c>
    </row>
    <row r="116" spans="1:10" ht="84.6" customHeight="1" x14ac:dyDescent="0.25">
      <c r="A116" s="40" t="s">
        <v>267</v>
      </c>
      <c r="B116" s="86" t="s">
        <v>268</v>
      </c>
      <c r="C116" s="86" t="s">
        <v>250</v>
      </c>
      <c r="D116" s="42" t="s">
        <v>269</v>
      </c>
      <c r="E116" s="29" t="s">
        <v>270</v>
      </c>
      <c r="F116" s="43" t="s">
        <v>299</v>
      </c>
      <c r="G116" s="13">
        <f>H116+I116</f>
        <v>5000000</v>
      </c>
      <c r="H116" s="6">
        <f>20000000-15000000</f>
        <v>5000000</v>
      </c>
      <c r="I116" s="26"/>
      <c r="J116" s="26"/>
    </row>
    <row r="117" spans="1:10" ht="57" customHeight="1" x14ac:dyDescent="0.25">
      <c r="A117" s="61" t="s">
        <v>135</v>
      </c>
      <c r="B117" s="91"/>
      <c r="C117" s="91"/>
      <c r="D117" s="78" t="s">
        <v>136</v>
      </c>
      <c r="E117" s="37"/>
      <c r="F117" s="27"/>
      <c r="G117" s="12">
        <f>SUM(H117+I117)</f>
        <v>300000</v>
      </c>
      <c r="H117" s="8">
        <f>SUM(H118:H121)</f>
        <v>300000</v>
      </c>
      <c r="I117" s="8">
        <f>SUM(I118:I121)</f>
        <v>0</v>
      </c>
      <c r="J117" s="8">
        <f>SUM(J118:J121)</f>
        <v>0</v>
      </c>
    </row>
    <row r="118" spans="1:10" ht="66.75" hidden="1" customHeight="1" x14ac:dyDescent="0.25">
      <c r="A118" s="40" t="s">
        <v>176</v>
      </c>
      <c r="B118" s="41" t="s">
        <v>162</v>
      </c>
      <c r="C118" s="41" t="s">
        <v>163</v>
      </c>
      <c r="D118" s="42" t="s">
        <v>164</v>
      </c>
      <c r="E118" s="107" t="s">
        <v>89</v>
      </c>
      <c r="F118" s="104" t="s">
        <v>332</v>
      </c>
      <c r="G118" s="13">
        <f>H118+I118</f>
        <v>0</v>
      </c>
      <c r="H118" s="6"/>
      <c r="I118" s="6"/>
      <c r="J118" s="6"/>
    </row>
    <row r="119" spans="1:10" ht="55.95" customHeight="1" x14ac:dyDescent="0.25">
      <c r="A119" s="40" t="s">
        <v>137</v>
      </c>
      <c r="B119" s="86" t="s">
        <v>138</v>
      </c>
      <c r="C119" s="86" t="s">
        <v>16</v>
      </c>
      <c r="D119" s="42" t="s">
        <v>139</v>
      </c>
      <c r="E119" s="108"/>
      <c r="F119" s="105"/>
      <c r="G119" s="13">
        <f>H119+I119</f>
        <v>300000</v>
      </c>
      <c r="H119" s="6">
        <v>300000</v>
      </c>
      <c r="I119" s="6"/>
      <c r="J119" s="6"/>
    </row>
    <row r="120" spans="1:10" ht="54" hidden="1" customHeight="1" x14ac:dyDescent="0.25">
      <c r="A120" s="40" t="s">
        <v>255</v>
      </c>
      <c r="B120" s="86" t="s">
        <v>237</v>
      </c>
      <c r="C120" s="86" t="s">
        <v>238</v>
      </c>
      <c r="D120" s="42" t="s">
        <v>239</v>
      </c>
      <c r="E120" s="49" t="s">
        <v>254</v>
      </c>
      <c r="F120" s="79"/>
      <c r="G120" s="13">
        <f>H120+I120</f>
        <v>0</v>
      </c>
      <c r="H120" s="6"/>
      <c r="I120" s="6"/>
      <c r="J120" s="6"/>
    </row>
    <row r="121" spans="1:10" ht="54" hidden="1" x14ac:dyDescent="0.25">
      <c r="A121" s="40" t="s">
        <v>137</v>
      </c>
      <c r="B121" s="86" t="s">
        <v>138</v>
      </c>
      <c r="C121" s="86" t="s">
        <v>16</v>
      </c>
      <c r="D121" s="42" t="s">
        <v>139</v>
      </c>
      <c r="E121" s="45" t="s">
        <v>246</v>
      </c>
      <c r="F121" s="79"/>
      <c r="G121" s="13">
        <f>H121+I121</f>
        <v>0</v>
      </c>
      <c r="H121" s="6">
        <v>0</v>
      </c>
      <c r="I121" s="6"/>
      <c r="J121" s="6"/>
    </row>
    <row r="122" spans="1:10" ht="36.6" customHeight="1" x14ac:dyDescent="0.25">
      <c r="A122" s="88"/>
      <c r="B122" s="93"/>
      <c r="C122" s="93"/>
      <c r="D122" s="76" t="s">
        <v>46</v>
      </c>
      <c r="E122" s="38"/>
      <c r="F122" s="94"/>
      <c r="G122" s="11">
        <f>SUM(I122+H122)</f>
        <v>102012162</v>
      </c>
      <c r="H122" s="11">
        <f>H14+H42+H77+H115+H56+H117+H61+H68+H34+H25</f>
        <v>102012162</v>
      </c>
      <c r="I122" s="11">
        <f>I14+I42+I77+I115+I56+I117+I61+I68+I34+I25</f>
        <v>0</v>
      </c>
      <c r="J122" s="11">
        <f>J14+J42+J77+J115+J56+J117+J61+J68+J34+J25</f>
        <v>0</v>
      </c>
    </row>
    <row r="123" spans="1:10" ht="24" customHeight="1" x14ac:dyDescent="0.35">
      <c r="D123" s="95"/>
      <c r="E123" s="35"/>
      <c r="F123" s="21"/>
      <c r="G123" s="15"/>
      <c r="H123" s="15"/>
      <c r="I123" s="15"/>
      <c r="J123" s="28"/>
    </row>
    <row r="124" spans="1:10" ht="18" x14ac:dyDescent="0.35">
      <c r="E124" s="35"/>
      <c r="F124" s="21"/>
      <c r="G124" s="15"/>
      <c r="H124" s="15"/>
      <c r="I124" s="15"/>
      <c r="J124" s="18"/>
    </row>
    <row r="125" spans="1:10" ht="12.75" hidden="1" customHeight="1" x14ac:dyDescent="0.35">
      <c r="A125" s="96"/>
      <c r="B125" s="4"/>
      <c r="C125" s="4"/>
      <c r="D125" s="4"/>
      <c r="E125" s="35"/>
      <c r="F125" s="21"/>
      <c r="G125" s="15"/>
      <c r="H125" s="16"/>
      <c r="I125" s="16"/>
      <c r="J125" s="4"/>
    </row>
    <row r="126" spans="1:10" ht="18" x14ac:dyDescent="0.35">
      <c r="A126" s="96"/>
      <c r="B126" s="4"/>
      <c r="C126" s="4"/>
      <c r="D126" s="4"/>
      <c r="E126" s="35"/>
      <c r="F126" s="21"/>
      <c r="G126" s="15"/>
      <c r="H126" s="15"/>
      <c r="I126" s="15"/>
      <c r="J126" s="4"/>
    </row>
    <row r="127" spans="1:10" ht="18" x14ac:dyDescent="0.35">
      <c r="A127" s="96"/>
      <c r="B127" s="4"/>
      <c r="C127" s="4"/>
      <c r="D127" s="4"/>
      <c r="E127" s="35"/>
      <c r="F127" s="21"/>
      <c r="G127" s="15"/>
      <c r="H127" s="15"/>
      <c r="I127" s="15"/>
      <c r="J127" s="4"/>
    </row>
    <row r="128" spans="1:10" ht="58.5" customHeight="1" x14ac:dyDescent="0.35">
      <c r="A128" s="96"/>
      <c r="B128" s="97" t="s">
        <v>253</v>
      </c>
      <c r="C128" s="97"/>
      <c r="D128" s="97"/>
      <c r="E128" s="35"/>
      <c r="F128" s="21"/>
      <c r="G128" s="21"/>
      <c r="H128" s="17"/>
      <c r="I128" s="4" t="s">
        <v>247</v>
      </c>
      <c r="J128" s="4"/>
    </row>
    <row r="129" spans="1:10" ht="18" x14ac:dyDescent="0.35">
      <c r="A129" s="96"/>
      <c r="B129" s="4"/>
      <c r="C129" s="4"/>
      <c r="D129" s="4"/>
      <c r="E129" s="35"/>
      <c r="F129" s="21"/>
      <c r="G129" s="21"/>
      <c r="H129" s="4"/>
      <c r="I129" s="4"/>
      <c r="J129" s="4"/>
    </row>
    <row r="130" spans="1:10" ht="18" x14ac:dyDescent="0.35">
      <c r="A130" s="96"/>
      <c r="B130" s="97" t="s">
        <v>240</v>
      </c>
      <c r="C130" s="97"/>
      <c r="D130" s="97"/>
      <c r="E130" s="35"/>
      <c r="F130" s="21"/>
      <c r="G130" s="21"/>
      <c r="H130" s="4"/>
      <c r="I130" s="4" t="s">
        <v>328</v>
      </c>
      <c r="J130" s="4"/>
    </row>
    <row r="137" spans="1:10" x14ac:dyDescent="0.25">
      <c r="H137" s="18"/>
    </row>
  </sheetData>
  <sheetProtection selectLockedCells="1" selectUnlockedCells="1"/>
  <mergeCells count="29">
    <mergeCell ref="H2:J2"/>
    <mergeCell ref="I11:J11"/>
    <mergeCell ref="F11:F12"/>
    <mergeCell ref="A6:J6"/>
    <mergeCell ref="A7:J7"/>
    <mergeCell ref="A11:A12"/>
    <mergeCell ref="B11:B12"/>
    <mergeCell ref="G11:G12"/>
    <mergeCell ref="E58:E59"/>
    <mergeCell ref="H11:H12"/>
    <mergeCell ref="F62:F63"/>
    <mergeCell ref="E69:E72"/>
    <mergeCell ref="E62:E63"/>
    <mergeCell ref="B130:D130"/>
    <mergeCell ref="F69:F72"/>
    <mergeCell ref="F78:F79"/>
    <mergeCell ref="D11:D12"/>
    <mergeCell ref="E35:E36"/>
    <mergeCell ref="B128:D128"/>
    <mergeCell ref="F35:F36"/>
    <mergeCell ref="E11:E12"/>
    <mergeCell ref="F118:F119"/>
    <mergeCell ref="E78:E79"/>
    <mergeCell ref="E118:E119"/>
    <mergeCell ref="E26:E29"/>
    <mergeCell ref="E48:E49"/>
    <mergeCell ref="F73:F75"/>
    <mergeCell ref="C11:C12"/>
    <mergeCell ref="E73:E75"/>
  </mergeCells>
  <phoneticPr fontId="0" type="noConversion"/>
  <printOptions horizontalCentered="1"/>
  <pageMargins left="1.1811023622047245" right="0.39370078740157483" top="0.78740157480314965" bottom="0.78740157480314965" header="0.11811023622047245" footer="0.31496062992125984"/>
  <pageSetup paperSize="9" scale="43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2026-04-17T06:54:27Z</cp:lastPrinted>
  <dcterms:created xsi:type="dcterms:W3CDTF">2016-01-05T10:54:52Z</dcterms:created>
  <dcterms:modified xsi:type="dcterms:W3CDTF">2026-04-20T08:15:01Z</dcterms:modified>
</cp:coreProperties>
</file>